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110060\Desktop\"/>
    </mc:Choice>
  </mc:AlternateContent>
  <xr:revisionPtr revIDLastSave="0" documentId="13_ncr:1_{F4F1CF46-B61A-436A-B5E7-D9DA9EA1608F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JAN 21" sheetId="13" r:id="rId1"/>
    <sheet name="FEV 21" sheetId="12" r:id="rId2"/>
    <sheet name="MAR 21" sheetId="1" r:id="rId3"/>
    <sheet name="ABRIL 21" sheetId="3" r:id="rId4"/>
    <sheet name="MAIO 21" sheetId="4" r:id="rId5"/>
    <sheet name="JUNHO 21" sheetId="5" r:id="rId6"/>
    <sheet name="JULHO 21" sheetId="6" r:id="rId7"/>
    <sheet name="AGOSTO 21" sheetId="7" r:id="rId8"/>
    <sheet name="SETEMBRO 21" sheetId="8" r:id="rId9"/>
    <sheet name="OUTUBRO 21" sheetId="9" r:id="rId10"/>
    <sheet name="NOVEMBRO 21" sheetId="10" r:id="rId11"/>
    <sheet name="DEZEMBRO 21" sheetId="11" r:id="rId12"/>
  </sheets>
  <definedNames>
    <definedName name="_xlnm._FilterDatabase" localSheetId="3" hidden="1">'ABRIL 21'!$B$11:$G$20</definedName>
    <definedName name="_xlnm._FilterDatabase" localSheetId="7" hidden="1">'AGOSTO 21'!$A$11:$H$11</definedName>
    <definedName name="_xlnm._FilterDatabase" localSheetId="11" hidden="1">'DEZEMBRO 21'!$A$11:$H$11</definedName>
    <definedName name="_xlnm._FilterDatabase" localSheetId="6" hidden="1">'JULHO 21'!$B$11:$H$20</definedName>
    <definedName name="_xlnm._FilterDatabase" localSheetId="5" hidden="1">'JUNHO 21'!$B$11:$G$21</definedName>
    <definedName name="_xlnm._FilterDatabase" localSheetId="4" hidden="1">'MAIO 21'!$B$11:$G$19</definedName>
    <definedName name="_xlnm._FilterDatabase" localSheetId="2" hidden="1">'MAR 21'!#REF!</definedName>
    <definedName name="_xlnm._FilterDatabase" localSheetId="10" hidden="1">'NOVEMBRO 21'!$A$11:$H$11</definedName>
    <definedName name="_xlnm._FilterDatabase" localSheetId="9" hidden="1">'OUTUBRO 21'!$A$11:$H$11</definedName>
    <definedName name="_xlnm._FilterDatabase" localSheetId="8" hidden="1">'SETEMBRO 21'!$A$11:$H$11</definedName>
    <definedName name="_xlnm.Print_Area" localSheetId="3">'ABRIL 21'!$B$1:$E$20</definedName>
    <definedName name="_xlnm.Print_Area" localSheetId="7">'AGOSTO 21'!$B$1:$E$26</definedName>
    <definedName name="_xlnm.Print_Area" localSheetId="11">'DEZEMBRO 21'!$B$1:$E$24</definedName>
    <definedName name="_xlnm.Print_Area" localSheetId="6">'JULHO 21'!$B$1:$E$20</definedName>
    <definedName name="_xlnm.Print_Area" localSheetId="5">'JUNHO 21'!$B$1:$E$21</definedName>
    <definedName name="_xlnm.Print_Area" localSheetId="4">'MAIO 21'!$B$1:$E$19</definedName>
    <definedName name="_xlnm.Print_Area" localSheetId="2">'MAR 21'!$B$1:$E$23</definedName>
    <definedName name="_xlnm.Print_Area" localSheetId="10">'NOVEMBRO 21'!$B$1:$E$24</definedName>
    <definedName name="_xlnm.Print_Area" localSheetId="9">'OUTUBRO 21'!$B$1:$E$25</definedName>
    <definedName name="_xlnm.Print_Area" localSheetId="8">'SETEMBRO 21'!$B$1:$E$21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2" l="1"/>
  <c r="E20" i="13"/>
  <c r="E17" i="1"/>
  <c r="F17" i="11"/>
  <c r="F13" i="11"/>
  <c r="F23" i="11" l="1"/>
  <c r="E23" i="11"/>
  <c r="F23" i="10" l="1"/>
  <c r="E23" i="10"/>
  <c r="E24" i="9" l="1"/>
  <c r="F18" i="9"/>
  <c r="F12" i="9" l="1"/>
  <c r="F24" i="9" s="1"/>
  <c r="F20" i="8" l="1"/>
  <c r="E20" i="8"/>
  <c r="F25" i="7" l="1"/>
  <c r="E25" i="7"/>
  <c r="F19" i="6" l="1"/>
  <c r="E19" i="6" l="1"/>
  <c r="E20" i="5" l="1"/>
  <c r="E18" i="4" l="1"/>
  <c r="E19" i="3" l="1"/>
</calcChain>
</file>

<file path=xl/sharedStrings.xml><?xml version="1.0" encoding="utf-8"?>
<sst xmlns="http://schemas.openxmlformats.org/spreadsheetml/2006/main" count="367" uniqueCount="124">
  <si>
    <t>UNIDADE:</t>
  </si>
  <si>
    <t>DATA DA ENTRADA NA NOTA FISCAL</t>
  </si>
  <si>
    <t>RAZÃO SOCIAL DO FORNECEDOR</t>
  </si>
  <si>
    <t>PLANILHA DE GASTOS INCORRIDOS PARA O ABASTECIMENTO DE INSUMOS DESTINADOS AO COMBATE AO COVID19</t>
  </si>
  <si>
    <t>AMBULATÓRIO MÉDICO DE SÃO JOSÉ DOS CAMPOS</t>
  </si>
  <si>
    <t>JANAINA CARDOSO DE MORAIS COMARELLA</t>
  </si>
  <si>
    <t>NATUREZA DOS INSUMOS ( Materiais; Medicamentos; outros )</t>
  </si>
  <si>
    <t>COMERCIAL CIRURGICA RIOCLARENSE LTDA</t>
  </si>
  <si>
    <t>CIRURGICA KD LTDA</t>
  </si>
  <si>
    <t>MASCARA DESCARTÁVEL COM ELASTICO</t>
  </si>
  <si>
    <t>AVENTAL DESCARTAVEL  P/ PROCEDIMENTO C/ MANGA LONGA 25G</t>
  </si>
  <si>
    <t>SOMA/SP PRODUTOS HOSPITALARES LTDA</t>
  </si>
  <si>
    <t>FOX INDUSTRIA E COMERCIO DE MATERIAIS MEDICOS E HOSPITALARES EIRELI</t>
  </si>
  <si>
    <t>CIRÚRGICA SÃO JOSÉ LTDA</t>
  </si>
  <si>
    <t>TOUCA DESCARTAVEL</t>
  </si>
  <si>
    <t>CBS - MEDICO CIENTIFICA COM. E REPRES. LTDA</t>
  </si>
  <si>
    <t>ALCOOL ETILICO 70% - 1000ML</t>
  </si>
  <si>
    <t>DUPATRI HOSPITALAR COMÉRCIO IMPORTAÇÃO E EXP</t>
  </si>
  <si>
    <t>FUTURA COMERCIO DE PRODUTOS MEDICOS E HOSPIT</t>
  </si>
  <si>
    <t>ALCOOL ETILICO 70% - 100ML</t>
  </si>
  <si>
    <t>LUVA DE PROCEDIMENTO P</t>
  </si>
  <si>
    <t xml:space="preserve">ATIVA COMERCIAL HOSPITALAR LTDA </t>
  </si>
  <si>
    <t>CNPJ</t>
  </si>
  <si>
    <t>N°  NOTA FISCAL</t>
  </si>
  <si>
    <t>VLR. NOTA FISCAL</t>
  </si>
  <si>
    <t>N° DA NOTA FISCAL</t>
  </si>
  <si>
    <t>DATA DO(S) VENCIMENTO(S)</t>
  </si>
  <si>
    <t>TOTAL DE MARÇO 2021</t>
  </si>
  <si>
    <t>Referência:</t>
  </si>
  <si>
    <t>Abril.21</t>
  </si>
  <si>
    <t>TOTAL DE ABRIL 2021</t>
  </si>
  <si>
    <t>CIRURGICA SÃO JOSÉ</t>
  </si>
  <si>
    <t>DUPATRI HOSPITALAR COMÉRCIO IMPORTAÇÃO E EXP.</t>
  </si>
  <si>
    <t>01/05/2021 - 31/05/2021</t>
  </si>
  <si>
    <t>LUVA DE PROCEDIMENTO P VINIL</t>
  </si>
  <si>
    <t>FOX INDUSTRIA E COMERCIO DE MATERIAIS MEDICOS</t>
  </si>
  <si>
    <t>20.818.594/0001-50</t>
  </si>
  <si>
    <t>67.729.178/0004-91</t>
  </si>
  <si>
    <t>55.309.074/0001-04</t>
  </si>
  <si>
    <t>08.231.734/0001-93</t>
  </si>
  <si>
    <t>02.881.877/0001-64</t>
  </si>
  <si>
    <t>09.260.071/0001-06</t>
  </si>
  <si>
    <t>05.847.630/0001-10</t>
  </si>
  <si>
    <t>28.791.011/0001-56</t>
  </si>
  <si>
    <t>48.791.685/0001-68</t>
  </si>
  <si>
    <t>04.027.894/0007-50</t>
  </si>
  <si>
    <t>04.274.988/0001-38</t>
  </si>
  <si>
    <t>Maio.21</t>
  </si>
  <si>
    <t>MASCARA DESCARTAVEL RETANGULAR TRIPLA FALSO TECIDO</t>
  </si>
  <si>
    <t xml:space="preserve">LUVA DE PROCEDIMENTO
PEQUENA C/ 100 UND
</t>
  </si>
  <si>
    <t xml:space="preserve">LUVA DE PROCEDIMENTO
MÉDIA E GRANDE VINIL SEM PO C/100
UND
</t>
  </si>
  <si>
    <t xml:space="preserve">CIRURGICA KD LTDA
</t>
  </si>
  <si>
    <t>Junho.21</t>
  </si>
  <si>
    <t xml:space="preserve">LUVA DE PROCEDIMENTO
MÉDIA C/ 100 UND
</t>
  </si>
  <si>
    <t>TOTAL DE MAIO 2021</t>
  </si>
  <si>
    <t>TOTAL DE JUNHO 2021</t>
  </si>
  <si>
    <t>ORTOMED - JANAINA CARDOSO DE MORAIS COMARELLA</t>
  </si>
  <si>
    <t>CIRURGICA FERNANDES C. MAT. CIR. HO. SO. LTDA</t>
  </si>
  <si>
    <t>61.418.042/0001-31</t>
  </si>
  <si>
    <t>Julho.21</t>
  </si>
  <si>
    <t>TOTAL DE JULHO 2021</t>
  </si>
  <si>
    <t xml:space="preserve">LUVA DE PROCEDIMENTO
GRANDE C/ 100 UND
</t>
  </si>
  <si>
    <t>VLR. ITEM COVID</t>
  </si>
  <si>
    <t>Agosto.21</t>
  </si>
  <si>
    <t>TOTAL DE AGOSTO 2021</t>
  </si>
  <si>
    <t>LUVA DE PROCEDIMENTO MÉDIA E  GRANDE VINIL SEM PO C/100 UND</t>
  </si>
  <si>
    <t>TOUCA DESCARTAVEL E AVENTAL DESCARTÁVEL COM MANGAS 25GR</t>
  </si>
  <si>
    <t>MASCARA DESCARTAVEL RETANGULAR TRIPLA FALSO TECIDO e LUVA DE PROCEDIMENTO
GRANDE C/100 UND</t>
  </si>
  <si>
    <t>LUVA DE PROCEDIMENTO PEQUENA E MEDIA C/ 100 UND</t>
  </si>
  <si>
    <t>AVENTAL DESCARTÁVEL COM MANGAS 25GR</t>
  </si>
  <si>
    <t>18/09/2021 - 03/10/2021</t>
  </si>
  <si>
    <t>Setembro.21</t>
  </si>
  <si>
    <t>TOTAL DE SETEMBRO 2021</t>
  </si>
  <si>
    <t>CIRURGICA SAO JOSE LTDA</t>
  </si>
  <si>
    <t>LUVA DE PROCEDIMENTO GRANDE C/100 UND</t>
  </si>
  <si>
    <t>ALCOOL ETILICO 70% 100ML</t>
  </si>
  <si>
    <t>ALCOOL ETILICO 70% 1000ML</t>
  </si>
  <si>
    <t>MAXXVIDA DISTRIBUIDORA DE EQUIPAMENTOS</t>
  </si>
  <si>
    <t>38.825.938/0001-13</t>
  </si>
  <si>
    <t>LUVA DE PROCEDIMENTO EXTRA GRANDE VINIL SEM PO C/100 UND</t>
  </si>
  <si>
    <t>LUVA PROCEDIMENTO PEQUENA/ MEDIA E GRANDE C/100 UND</t>
  </si>
  <si>
    <t>Outubro.21</t>
  </si>
  <si>
    <t>TOTAL DE OUTUBRO 2021</t>
  </si>
  <si>
    <t>BEM ESTAR COMERCIAL HOSPITALAR LTDA</t>
  </si>
  <si>
    <t>42.009.130/0001-35</t>
  </si>
  <si>
    <t>LUVA PROCEDIMENTO PEQUENA/ MEDIA C/100 UND</t>
  </si>
  <si>
    <t>AVENTAL DESCARTAVEL C/MANGAS 25G</t>
  </si>
  <si>
    <t>LUVA PROCEDIMENTO MEDIO VINIL S/PO C/100 UND</t>
  </si>
  <si>
    <t>LUVA PROCEDIMENTO PEQUENA E GRANDE  VINIL S/PO C/100 UND</t>
  </si>
  <si>
    <t>LUVA PROCEDIMENTO GRANDE C/100 UND E ALCOOL ETILICO 70% 1000ML</t>
  </si>
  <si>
    <t>AVENTAL MANGA LONGA 30G DESCARTAVEL</t>
  </si>
  <si>
    <t>POLAR FIX INDUSTRIA COMERCIO DE PRODUTOS HOSPI</t>
  </si>
  <si>
    <t>Novembro.21</t>
  </si>
  <si>
    <t>TOTAL DE NOVEMBRO 2021</t>
  </si>
  <si>
    <t>LUVA P/PROCEDIMENTO PEQUENA/ MEDIA E GRANDE C/100 UND</t>
  </si>
  <si>
    <t xml:space="preserve">FOX INDUSTRIA E COMERCIO DE MATERIAIS MEDICOS </t>
  </si>
  <si>
    <t>LUVA P/PROCEDIMENTO PEQUENA C/100 UND</t>
  </si>
  <si>
    <t>24/12/2021 e 24/01/2022</t>
  </si>
  <si>
    <t>Dezembro.21</t>
  </si>
  <si>
    <t>TOTAL DE DEZEMBRO 2021</t>
  </si>
  <si>
    <t>LUVA P/PROCEDIMENTO MEDIA E GRANDE C/100 UND E MASCARA DESCARTAVEL RETANGULAR TRIPLA FALSO TECIDO</t>
  </si>
  <si>
    <t>AVENTAL DESCARTAVEL C/MANGAS 20 G</t>
  </si>
  <si>
    <t>AVENTAL DESCARTAVEL C/MANGAS 25 G E TOUCA DESCARTÁVEL</t>
  </si>
  <si>
    <t>MASCARA DESCARTAVEL RETANGULAR TRIPLA FALSO TECIDO/ TOUCA DESCARTAVEL/ AVENTAL DESCARTAVEL C/MANGAS 25G</t>
  </si>
  <si>
    <t>ASTRA FARMA COMERCIO DE MATERIAL MEDICO</t>
  </si>
  <si>
    <t>10.571.984/0001-14</t>
  </si>
  <si>
    <t xml:space="preserve"> MASCARA DESCARTAVEL RETANGULAR TRIPLA FALSO TECIDO</t>
  </si>
  <si>
    <t>LUVA P/PROCEDIMENTO MEDIA E PEQUENA C/100 UND E ALCOOL ETILICO 70% 1000ML</t>
  </si>
  <si>
    <t>09/01/2021 e 24/01/2021</t>
  </si>
  <si>
    <t>LUVA DE PROCEDIMENTO P/M/G</t>
  </si>
  <si>
    <t>ALCOOL ETILICO 70%-100ML</t>
  </si>
  <si>
    <t>LENÇOL DE PAPEL HOSPITALAR 50X50</t>
  </si>
  <si>
    <t>TOUCA DESCARTÁVEL</t>
  </si>
  <si>
    <t>ELLO DISTRIBUIÇÃO LTDA - MATRIZ</t>
  </si>
  <si>
    <t>14.115.388/0001-80</t>
  </si>
  <si>
    <t>ALPHACARE MATERIAIS MEDICOS LTDA EPP</t>
  </si>
  <si>
    <t>06.301.330/0001-01</t>
  </si>
  <si>
    <t xml:space="preserve">MASCARA DESCARTAVEL RETANGULAR TRIPLA C/
ELASTICO
</t>
  </si>
  <si>
    <t>HDL LOGISTICA HOSPITALAR</t>
  </si>
  <si>
    <t>11.872.656/0001-10</t>
  </si>
  <si>
    <t>TOTAL DE JANEIRO DE 2021</t>
  </si>
  <si>
    <t>CBS MEDICO CIENTIFICA S/A</t>
  </si>
  <si>
    <r>
      <t xml:space="preserve">ALCOOL ETILICO 70% - 1000ML -  </t>
    </r>
    <r>
      <rPr>
        <sz val="8"/>
        <color rgb="FFFF0000"/>
        <rFont val="Calibri"/>
        <family val="2"/>
      </rPr>
      <t>Alterado o valor retirando os insumos não classificados como INSUMOS DESTINADOS AO COMBATE AO COVID19</t>
    </r>
  </si>
  <si>
    <t>TOTAL DE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</si>
</sst>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4" fontId="8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0" borderId="3" xfId="1" applyNumberFormat="1" applyFont="1" applyBorder="1" applyAlignment="1" applyProtection="1">
      <alignment horizontal="right" vertical="center"/>
    </xf>
    <xf numFmtId="43" fontId="6" fillId="0" borderId="3" xfId="2" applyFont="1" applyBorder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3" fontId="3" fillId="0" borderId="0" xfId="2" applyFont="1" applyAlignment="1">
      <alignment vertical="center" wrapText="1"/>
    </xf>
    <xf numFmtId="43" fontId="0" fillId="0" borderId="0" xfId="2" applyFont="1" applyAlignment="1">
      <alignment horizontal="left" vertical="center"/>
    </xf>
    <xf numFmtId="43" fontId="0" fillId="0" borderId="0" xfId="2" applyFont="1" applyAlignment="1">
      <alignment vertical="center"/>
    </xf>
    <xf numFmtId="43" fontId="5" fillId="3" borderId="1" xfId="2" applyFont="1" applyFill="1" applyBorder="1" applyAlignment="1">
      <alignment horizontal="center" vertical="center" wrapText="1"/>
    </xf>
    <xf numFmtId="43" fontId="8" fillId="0" borderId="3" xfId="2" applyFont="1" applyBorder="1" applyAlignment="1">
      <alignment vertical="center"/>
    </xf>
    <xf numFmtId="43" fontId="6" fillId="0" borderId="0" xfId="2" applyFont="1" applyBorder="1" applyAlignment="1">
      <alignment vertical="center"/>
    </xf>
    <xf numFmtId="43" fontId="5" fillId="0" borderId="5" xfId="2" applyFont="1" applyFill="1" applyBorder="1" applyAlignment="1">
      <alignment horizontal="center" vertical="center" wrapText="1"/>
    </xf>
    <xf numFmtId="43" fontId="8" fillId="0" borderId="0" xfId="2" applyFont="1" applyBorder="1" applyAlignment="1">
      <alignment vertical="center"/>
    </xf>
    <xf numFmtId="43" fontId="0" fillId="0" borderId="0" xfId="2" applyFont="1" applyAlignment="1">
      <alignment horizontal="center" vertical="center"/>
    </xf>
    <xf numFmtId="14" fontId="6" fillId="0" borderId="3" xfId="2" applyNumberFormat="1" applyFont="1" applyBorder="1" applyAlignment="1" applyProtection="1">
      <alignment horizontal="right" vertical="center"/>
    </xf>
    <xf numFmtId="43" fontId="7" fillId="0" borderId="0" xfId="0" applyNumberFormat="1" applyFont="1" applyAlignment="1">
      <alignment horizontal="center" vertical="center"/>
    </xf>
    <xf numFmtId="43" fontId="2" fillId="0" borderId="0" xfId="2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6" fillId="0" borderId="3" xfId="2" applyNumberFormat="1" applyFont="1" applyBorder="1" applyAlignment="1">
      <alignment horizontal="center" vertical="center"/>
    </xf>
    <xf numFmtId="14" fontId="6" fillId="0" borderId="3" xfId="1" applyNumberFormat="1" applyFont="1" applyFill="1" applyBorder="1" applyAlignment="1" applyProtection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3" fontId="5" fillId="3" borderId="3" xfId="2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8" fillId="0" borderId="4" xfId="2" applyFont="1" applyBorder="1" applyAlignment="1">
      <alignment vertical="center"/>
    </xf>
    <xf numFmtId="44" fontId="6" fillId="0" borderId="3" xfId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14" fontId="6" fillId="0" borderId="3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horizontal="right" vertical="center" wrapText="1"/>
    </xf>
    <xf numFmtId="14" fontId="9" fillId="0" borderId="0" xfId="2" applyNumberFormat="1" applyFont="1" applyFill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33337</xdr:rowOff>
    </xdr:from>
    <xdr:to>
      <xdr:col>1</xdr:col>
      <xdr:colOff>1571624</xdr:colOff>
      <xdr:row>6</xdr:row>
      <xdr:rowOff>4348</xdr:rowOff>
    </xdr:to>
    <xdr:pic>
      <xdr:nvPicPr>
        <xdr:cNvPr id="10" name="Imagem 9" descr="Assinat-email">
          <a:extLst>
            <a:ext uri="{FF2B5EF4-FFF2-40B4-BE49-F238E27FC236}">
              <a16:creationId xmlns:a16="http://schemas.microsoft.com/office/drawing/2014/main" id="{4D28EC1B-7F2E-465F-A8A5-C8CD7F848C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76250" y="223837"/>
          <a:ext cx="1833562" cy="97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142875</xdr:rowOff>
    </xdr:from>
    <xdr:to>
      <xdr:col>1</xdr:col>
      <xdr:colOff>1554955</xdr:colOff>
      <xdr:row>6</xdr:row>
      <xdr:rowOff>19835</xdr:rowOff>
    </xdr:to>
    <xdr:pic>
      <xdr:nvPicPr>
        <xdr:cNvPr id="3" name="Imagem 2" descr="Assinat-email">
          <a:extLst>
            <a:ext uri="{FF2B5EF4-FFF2-40B4-BE49-F238E27FC236}">
              <a16:creationId xmlns:a16="http://schemas.microsoft.com/office/drawing/2014/main" id="{0752BF62-647E-4DCA-A8FA-1C13A524EF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571500" y="142875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416720</xdr:colOff>
      <xdr:row>0</xdr:row>
      <xdr:rowOff>161926</xdr:rowOff>
    </xdr:from>
    <xdr:to>
      <xdr:col>1</xdr:col>
      <xdr:colOff>1435894</xdr:colOff>
      <xdr:row>6</xdr:row>
      <xdr:rowOff>38886</xdr:rowOff>
    </xdr:to>
    <xdr:pic>
      <xdr:nvPicPr>
        <xdr:cNvPr id="4" name="Imagem 3" descr="Assinat-emai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16720" y="161926"/>
          <a:ext cx="1626393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DA9E-0A43-48CE-87E4-1258C50FC10B}">
  <dimension ref="A1:I20"/>
  <sheetViews>
    <sheetView showGridLines="0" zoomScale="80" zoomScaleNormal="80" workbookViewId="0">
      <selection activeCell="A28" sqref="A28"/>
    </sheetView>
  </sheetViews>
  <sheetFormatPr defaultRowHeight="15" x14ac:dyDescent="0.25"/>
  <cols>
    <col min="1" max="1" width="11.140625" customWidth="1"/>
    <col min="2" max="2" width="53.85546875" customWidth="1"/>
    <col min="3" max="3" width="19" customWidth="1"/>
    <col min="4" max="4" width="18.140625" customWidth="1"/>
    <col min="5" max="6" width="22.85546875" customWidth="1"/>
    <col min="7" max="7" width="61.42578125" customWidth="1"/>
  </cols>
  <sheetData>
    <row r="1" spans="1:9" x14ac:dyDescent="0.25">
      <c r="A1" s="1"/>
      <c r="B1" s="1"/>
      <c r="C1" s="1"/>
      <c r="D1" s="8"/>
      <c r="E1" s="43"/>
      <c r="F1" s="43"/>
      <c r="G1" s="12"/>
      <c r="H1" s="1"/>
    </row>
    <row r="2" spans="1:9" ht="15" customHeight="1" x14ac:dyDescent="0.25">
      <c r="A2" s="1"/>
      <c r="B2" s="1"/>
      <c r="C2" s="1"/>
      <c r="D2" s="7"/>
      <c r="E2" s="41"/>
      <c r="F2" s="41"/>
      <c r="G2" s="38"/>
      <c r="H2" s="3"/>
    </row>
    <row r="3" spans="1:9" ht="15" customHeight="1" x14ac:dyDescent="0.25">
      <c r="A3" s="1"/>
      <c r="B3" s="1"/>
      <c r="C3" s="89" t="s">
        <v>3</v>
      </c>
      <c r="D3" s="89"/>
      <c r="E3" s="89"/>
      <c r="F3" s="70"/>
      <c r="G3" s="39"/>
      <c r="H3" s="3"/>
    </row>
    <row r="4" spans="1:9" ht="15" customHeight="1" x14ac:dyDescent="0.25">
      <c r="A4" s="1"/>
      <c r="B4" s="1"/>
      <c r="C4" s="89"/>
      <c r="D4" s="89"/>
      <c r="E4" s="89"/>
      <c r="F4" s="70"/>
      <c r="G4" s="89"/>
      <c r="H4" s="89"/>
      <c r="I4" s="89"/>
    </row>
    <row r="5" spans="1:9" ht="15" customHeight="1" x14ac:dyDescent="0.25">
      <c r="A5" s="1"/>
      <c r="B5" s="1"/>
      <c r="C5" s="89"/>
      <c r="D5" s="89"/>
      <c r="E5" s="89"/>
      <c r="F5" s="70"/>
      <c r="G5" s="89"/>
      <c r="H5" s="89"/>
      <c r="I5" s="89"/>
    </row>
    <row r="6" spans="1:9" ht="18.75" x14ac:dyDescent="0.25">
      <c r="A6" s="1"/>
      <c r="B6" s="1"/>
      <c r="C6" s="89"/>
      <c r="D6" s="89"/>
      <c r="E6" s="89"/>
      <c r="F6" s="70"/>
      <c r="G6" s="89"/>
      <c r="H6" s="89"/>
      <c r="I6" s="89"/>
    </row>
    <row r="7" spans="1:9" ht="18.75" x14ac:dyDescent="0.25">
      <c r="A7" s="1"/>
      <c r="B7" s="1"/>
      <c r="C7" s="89"/>
      <c r="D7" s="89"/>
      <c r="E7" s="89"/>
      <c r="F7" s="70"/>
      <c r="G7" s="89"/>
      <c r="H7" s="89"/>
      <c r="I7" s="89"/>
    </row>
    <row r="8" spans="1:9" ht="18.75" x14ac:dyDescent="0.25">
      <c r="A8" s="1"/>
      <c r="B8" s="1"/>
      <c r="C8" s="70"/>
      <c r="D8" s="70"/>
      <c r="E8" s="70"/>
      <c r="F8" s="70"/>
      <c r="G8" s="89"/>
      <c r="H8" s="89"/>
      <c r="I8" s="89"/>
    </row>
    <row r="9" spans="1:9" ht="15" customHeight="1" x14ac:dyDescent="0.25">
      <c r="A9" s="5" t="s">
        <v>0</v>
      </c>
      <c r="B9" s="2" t="s">
        <v>4</v>
      </c>
      <c r="C9" s="1"/>
      <c r="D9" s="5"/>
      <c r="E9" s="42"/>
      <c r="F9" s="42"/>
      <c r="G9" s="89"/>
      <c r="H9" s="89"/>
      <c r="I9" s="89"/>
    </row>
    <row r="10" spans="1:9" x14ac:dyDescent="0.25">
      <c r="A10" s="5"/>
      <c r="B10" s="2"/>
      <c r="C10" s="10"/>
      <c r="D10" s="11"/>
      <c r="E10" s="43"/>
      <c r="F10" s="43"/>
      <c r="G10" s="12"/>
      <c r="H10" s="1"/>
    </row>
    <row r="11" spans="1:9" ht="43.5" customHeight="1" x14ac:dyDescent="0.25">
      <c r="A11" s="28" t="s">
        <v>1</v>
      </c>
      <c r="B11" s="28" t="s">
        <v>2</v>
      </c>
      <c r="C11" s="13" t="s">
        <v>22</v>
      </c>
      <c r="D11" s="63" t="s">
        <v>25</v>
      </c>
      <c r="E11" s="44" t="s">
        <v>24</v>
      </c>
      <c r="F11" s="29" t="s">
        <v>26</v>
      </c>
      <c r="G11" s="28" t="s">
        <v>6</v>
      </c>
    </row>
    <row r="12" spans="1:9" x14ac:dyDescent="0.25">
      <c r="A12" s="30"/>
      <c r="B12" s="31"/>
      <c r="C12" s="31"/>
      <c r="D12" s="64"/>
      <c r="E12" s="47"/>
      <c r="F12" s="32"/>
      <c r="G12" s="33"/>
    </row>
    <row r="13" spans="1:9" ht="26.25" customHeight="1" x14ac:dyDescent="0.25">
      <c r="A13" s="14">
        <v>44202</v>
      </c>
      <c r="B13" s="15" t="s">
        <v>8</v>
      </c>
      <c r="C13" s="16" t="s">
        <v>41</v>
      </c>
      <c r="D13" s="85">
        <v>56218</v>
      </c>
      <c r="E13" s="37">
        <v>16320</v>
      </c>
      <c r="F13" s="86" t="s">
        <v>108</v>
      </c>
      <c r="G13" s="17" t="s">
        <v>109</v>
      </c>
    </row>
    <row r="14" spans="1:9" x14ac:dyDescent="0.25">
      <c r="A14" s="14">
        <v>44210</v>
      </c>
      <c r="B14" s="15" t="s">
        <v>15</v>
      </c>
      <c r="C14" s="16" t="s">
        <v>44</v>
      </c>
      <c r="D14" s="85">
        <v>1058722</v>
      </c>
      <c r="E14" s="37">
        <v>142.5</v>
      </c>
      <c r="F14" s="50">
        <v>44222</v>
      </c>
      <c r="G14" s="17" t="s">
        <v>110</v>
      </c>
    </row>
    <row r="15" spans="1:9" x14ac:dyDescent="0.25">
      <c r="A15" s="14">
        <v>44211</v>
      </c>
      <c r="B15" s="15" t="s">
        <v>12</v>
      </c>
      <c r="C15" s="16" t="s">
        <v>43</v>
      </c>
      <c r="D15" s="85">
        <v>6077</v>
      </c>
      <c r="E15" s="37">
        <v>468</v>
      </c>
      <c r="F15" s="50">
        <v>44237</v>
      </c>
      <c r="G15" s="17" t="s">
        <v>111</v>
      </c>
    </row>
    <row r="16" spans="1:9" x14ac:dyDescent="0.25">
      <c r="A16" s="14">
        <v>44211</v>
      </c>
      <c r="B16" s="15" t="s">
        <v>12</v>
      </c>
      <c r="C16" s="16" t="s">
        <v>43</v>
      </c>
      <c r="D16" s="85">
        <v>6051</v>
      </c>
      <c r="E16" s="37">
        <v>140</v>
      </c>
      <c r="F16" s="50">
        <v>44233</v>
      </c>
      <c r="G16" s="17" t="s">
        <v>112</v>
      </c>
    </row>
    <row r="17" spans="1:7" x14ac:dyDescent="0.25">
      <c r="A17" s="14">
        <v>44211</v>
      </c>
      <c r="B17" s="15" t="s">
        <v>113</v>
      </c>
      <c r="C17" s="16" t="s">
        <v>114</v>
      </c>
      <c r="D17" s="85">
        <v>25867</v>
      </c>
      <c r="E17" s="37">
        <v>112</v>
      </c>
      <c r="F17" s="50">
        <v>44236</v>
      </c>
      <c r="G17" s="17" t="s">
        <v>110</v>
      </c>
    </row>
    <row r="18" spans="1:7" x14ac:dyDescent="0.25">
      <c r="A18" s="14">
        <v>44214</v>
      </c>
      <c r="B18" s="15" t="s">
        <v>115</v>
      </c>
      <c r="C18" s="16" t="s">
        <v>116</v>
      </c>
      <c r="D18" s="61">
        <v>31111</v>
      </c>
      <c r="E18" s="37">
        <v>350</v>
      </c>
      <c r="F18" s="87">
        <v>44239</v>
      </c>
      <c r="G18" s="17" t="s">
        <v>117</v>
      </c>
    </row>
    <row r="19" spans="1:7" x14ac:dyDescent="0.25">
      <c r="A19" s="14">
        <v>44221</v>
      </c>
      <c r="B19" s="15" t="s">
        <v>118</v>
      </c>
      <c r="C19" s="16" t="s">
        <v>119</v>
      </c>
      <c r="D19" s="61">
        <v>263156</v>
      </c>
      <c r="E19" s="37">
        <v>583.20000000000005</v>
      </c>
      <c r="F19" s="50">
        <v>44221</v>
      </c>
      <c r="G19" s="17" t="s">
        <v>16</v>
      </c>
    </row>
    <row r="20" spans="1:7" ht="18" customHeight="1" x14ac:dyDescent="0.25">
      <c r="A20" s="18"/>
      <c r="B20" s="19" t="s">
        <v>120</v>
      </c>
      <c r="C20" s="19"/>
      <c r="D20" s="88"/>
      <c r="E20" s="45">
        <f>SUM(E13:E19)</f>
        <v>18115.7</v>
      </c>
      <c r="F20" s="21"/>
      <c r="G20" s="22"/>
    </row>
  </sheetData>
  <mergeCells count="2">
    <mergeCell ref="C3:E7"/>
    <mergeCell ref="G4:I9"/>
  </mergeCells>
  <phoneticPr fontId="10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25"/>
  <sheetViews>
    <sheetView showGridLines="0" zoomScale="80" zoomScaleNormal="80" workbookViewId="0">
      <selection activeCell="E14" sqref="E14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18.85546875" style="43" customWidth="1"/>
    <col min="7" max="7" width="19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79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80"/>
    </row>
    <row r="10" spans="1:11" ht="23.1" customHeight="1" x14ac:dyDescent="0.25">
      <c r="B10" s="5"/>
      <c r="D10" s="81"/>
      <c r="E10" s="52" t="s">
        <v>28</v>
      </c>
      <c r="F10" s="52"/>
      <c r="G10" s="53" t="s">
        <v>81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26.25" customHeight="1" x14ac:dyDescent="0.25">
      <c r="A12" s="14">
        <v>44477</v>
      </c>
      <c r="B12" s="65" t="s">
        <v>83</v>
      </c>
      <c r="C12" s="68" t="s">
        <v>84</v>
      </c>
      <c r="D12" s="82">
        <v>71</v>
      </c>
      <c r="E12" s="72">
        <v>1550.1</v>
      </c>
      <c r="F12" s="72">
        <f>492.1+518</f>
        <v>1010.1</v>
      </c>
      <c r="G12" s="55">
        <v>44503</v>
      </c>
      <c r="H12" s="66" t="s">
        <v>85</v>
      </c>
    </row>
    <row r="13" spans="1:11" ht="18" customHeight="1" x14ac:dyDescent="0.25">
      <c r="A13" s="14">
        <v>44477</v>
      </c>
      <c r="B13" s="15" t="s">
        <v>5</v>
      </c>
      <c r="C13" s="16" t="s">
        <v>36</v>
      </c>
      <c r="D13" s="82">
        <v>981</v>
      </c>
      <c r="E13" s="72">
        <v>270</v>
      </c>
      <c r="F13" s="72">
        <v>270</v>
      </c>
      <c r="G13" s="55">
        <v>44508</v>
      </c>
      <c r="H13" s="66" t="s">
        <v>48</v>
      </c>
    </row>
    <row r="14" spans="1:11" ht="29.25" customHeight="1" x14ac:dyDescent="0.25">
      <c r="A14" s="14">
        <v>44484</v>
      </c>
      <c r="B14" s="65" t="s">
        <v>35</v>
      </c>
      <c r="C14" s="16" t="s">
        <v>43</v>
      </c>
      <c r="D14" s="82">
        <v>10256</v>
      </c>
      <c r="E14" s="72">
        <v>190</v>
      </c>
      <c r="F14" s="72">
        <v>190</v>
      </c>
      <c r="G14" s="55">
        <v>44507</v>
      </c>
      <c r="H14" s="66" t="s">
        <v>86</v>
      </c>
    </row>
    <row r="15" spans="1:11" ht="21.75" customHeight="1" x14ac:dyDescent="0.25">
      <c r="A15" s="14">
        <v>44484</v>
      </c>
      <c r="B15" s="15" t="s">
        <v>17</v>
      </c>
      <c r="C15" s="16" t="s">
        <v>45</v>
      </c>
      <c r="D15" s="82">
        <v>211890</v>
      </c>
      <c r="E15" s="72">
        <v>337</v>
      </c>
      <c r="F15" s="72">
        <v>337</v>
      </c>
      <c r="G15" s="55">
        <v>44512</v>
      </c>
      <c r="H15" s="66" t="s">
        <v>87</v>
      </c>
    </row>
    <row r="16" spans="1:11" ht="21.75" customHeight="1" x14ac:dyDescent="0.25">
      <c r="A16" s="14">
        <v>44487</v>
      </c>
      <c r="B16" s="15" t="s">
        <v>83</v>
      </c>
      <c r="C16" s="16" t="s">
        <v>84</v>
      </c>
      <c r="D16" s="82">
        <v>74</v>
      </c>
      <c r="E16" s="72">
        <v>792</v>
      </c>
      <c r="F16" s="72">
        <v>792</v>
      </c>
      <c r="G16" s="55">
        <v>44511</v>
      </c>
      <c r="H16" s="66" t="s">
        <v>88</v>
      </c>
    </row>
    <row r="17" spans="1:8" ht="21.75" customHeight="1" x14ac:dyDescent="0.25">
      <c r="A17" s="14">
        <v>44489</v>
      </c>
      <c r="B17" s="15" t="s">
        <v>73</v>
      </c>
      <c r="C17" s="16" t="s">
        <v>38</v>
      </c>
      <c r="D17" s="82">
        <v>215745</v>
      </c>
      <c r="E17" s="72">
        <v>228</v>
      </c>
      <c r="F17" s="72">
        <v>75</v>
      </c>
      <c r="G17" s="36">
        <v>44516</v>
      </c>
      <c r="H17" s="17" t="s">
        <v>75</v>
      </c>
    </row>
    <row r="18" spans="1:8" ht="18" customHeight="1" x14ac:dyDescent="0.25">
      <c r="A18" s="14">
        <v>44490</v>
      </c>
      <c r="B18" s="15" t="s">
        <v>7</v>
      </c>
      <c r="C18" s="16" t="s">
        <v>37</v>
      </c>
      <c r="D18" s="82">
        <v>1498070</v>
      </c>
      <c r="E18" s="72">
        <v>1083.6099999999999</v>
      </c>
      <c r="F18" s="72">
        <f>254.9+366.6</f>
        <v>621.5</v>
      </c>
      <c r="G18" s="55">
        <v>44518</v>
      </c>
      <c r="H18" s="66" t="s">
        <v>89</v>
      </c>
    </row>
    <row r="19" spans="1:8" ht="18" customHeight="1" x14ac:dyDescent="0.25">
      <c r="A19" s="14">
        <v>44490</v>
      </c>
      <c r="B19" s="15" t="s">
        <v>17</v>
      </c>
      <c r="C19" s="16" t="s">
        <v>45</v>
      </c>
      <c r="D19" s="82">
        <v>213223</v>
      </c>
      <c r="E19" s="72">
        <v>164</v>
      </c>
      <c r="F19" s="72">
        <v>50</v>
      </c>
      <c r="G19" s="55">
        <v>44518</v>
      </c>
      <c r="H19" s="66" t="s">
        <v>14</v>
      </c>
    </row>
    <row r="20" spans="1:8" ht="18" customHeight="1" x14ac:dyDescent="0.25">
      <c r="A20" s="14">
        <v>44491</v>
      </c>
      <c r="B20" s="15" t="s">
        <v>91</v>
      </c>
      <c r="C20" s="16" t="s">
        <v>40</v>
      </c>
      <c r="D20" s="82">
        <v>389312</v>
      </c>
      <c r="E20" s="72">
        <v>574.33000000000004</v>
      </c>
      <c r="F20" s="72">
        <v>289</v>
      </c>
      <c r="G20" s="55">
        <v>44520</v>
      </c>
      <c r="H20" s="66" t="s">
        <v>90</v>
      </c>
    </row>
    <row r="21" spans="1:8" ht="18" customHeight="1" x14ac:dyDescent="0.25">
      <c r="A21" s="14"/>
      <c r="B21" s="15"/>
      <c r="C21" s="16"/>
      <c r="D21" s="82"/>
      <c r="E21" s="72"/>
      <c r="F21" s="72"/>
      <c r="G21" s="55"/>
      <c r="H21" s="66"/>
    </row>
    <row r="22" spans="1:8" ht="18" customHeight="1" x14ac:dyDescent="0.25">
      <c r="A22" s="14"/>
      <c r="B22" s="15"/>
      <c r="C22" s="16"/>
      <c r="D22" s="82"/>
      <c r="E22" s="72"/>
      <c r="F22" s="72"/>
      <c r="G22" s="55"/>
      <c r="H22" s="66"/>
    </row>
    <row r="23" spans="1:8" ht="18" customHeight="1" x14ac:dyDescent="0.25">
      <c r="A23" s="14"/>
      <c r="B23" s="15"/>
      <c r="C23" s="16"/>
      <c r="D23" s="82"/>
      <c r="E23" s="72"/>
      <c r="F23" s="72"/>
      <c r="G23" s="55"/>
      <c r="H23" s="66"/>
    </row>
    <row r="24" spans="1:8" ht="18" customHeight="1" x14ac:dyDescent="0.25">
      <c r="A24" s="18"/>
      <c r="B24" s="19" t="s">
        <v>82</v>
      </c>
      <c r="C24" s="19"/>
      <c r="D24" s="83"/>
      <c r="E24" s="45">
        <f>SUM(E12:E23)</f>
        <v>5189.04</v>
      </c>
      <c r="F24" s="71">
        <f>SUM(F12:F23)</f>
        <v>3634.6</v>
      </c>
      <c r="G24" s="21"/>
      <c r="H24" s="77"/>
    </row>
    <row r="25" spans="1:8" ht="18" customHeight="1" x14ac:dyDescent="0.25">
      <c r="A25" s="23"/>
      <c r="B25" s="24"/>
      <c r="C25" s="24"/>
      <c r="D25" s="25"/>
      <c r="E25" s="46"/>
      <c r="F25" s="46"/>
      <c r="G25" s="26"/>
      <c r="H25" s="27"/>
    </row>
  </sheetData>
  <autoFilter ref="A11:H11" xr:uid="{00000000-0009-0000-0000-000007000000}">
    <sortState xmlns:xlrd2="http://schemas.microsoft.com/office/spreadsheetml/2017/richdata2" ref="A12:H18">
      <sortCondition ref="A11"/>
    </sortState>
  </autoFilter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K24"/>
  <sheetViews>
    <sheetView showGridLines="0" zoomScale="80" zoomScaleNormal="80" workbookViewId="0">
      <selection activeCell="H18" sqref="H18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18.85546875" style="43" customWidth="1"/>
    <col min="7" max="7" width="19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79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80"/>
    </row>
    <row r="10" spans="1:11" ht="23.1" customHeight="1" x14ac:dyDescent="0.25">
      <c r="B10" s="5"/>
      <c r="D10" s="81"/>
      <c r="E10" s="52" t="s">
        <v>28</v>
      </c>
      <c r="F10" s="52"/>
      <c r="G10" s="53" t="s">
        <v>92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41.25" customHeight="1" x14ac:dyDescent="0.25">
      <c r="A12" s="14">
        <v>44505</v>
      </c>
      <c r="B12" s="15" t="s">
        <v>73</v>
      </c>
      <c r="C12" s="16" t="s">
        <v>38</v>
      </c>
      <c r="D12" s="82">
        <v>216846</v>
      </c>
      <c r="E12" s="72">
        <v>264.83999999999997</v>
      </c>
      <c r="F12" s="72">
        <v>90.2</v>
      </c>
      <c r="G12" s="55">
        <v>44532</v>
      </c>
      <c r="H12" s="66" t="s">
        <v>75</v>
      </c>
    </row>
    <row r="13" spans="1:11" ht="27" customHeight="1" x14ac:dyDescent="0.25">
      <c r="A13" s="14">
        <v>44511</v>
      </c>
      <c r="B13" s="65" t="s">
        <v>35</v>
      </c>
      <c r="C13" s="68" t="s">
        <v>43</v>
      </c>
      <c r="D13" s="82">
        <v>10658</v>
      </c>
      <c r="E13" s="72">
        <v>424</v>
      </c>
      <c r="F13" s="72">
        <v>424</v>
      </c>
      <c r="G13" s="55">
        <v>44534</v>
      </c>
      <c r="H13" s="66" t="s">
        <v>103</v>
      </c>
    </row>
    <row r="14" spans="1:11" ht="29.25" customHeight="1" x14ac:dyDescent="0.25">
      <c r="A14" s="14">
        <v>44511</v>
      </c>
      <c r="B14" s="65" t="s">
        <v>35</v>
      </c>
      <c r="C14" s="68" t="s">
        <v>43</v>
      </c>
      <c r="D14" s="82">
        <v>10765</v>
      </c>
      <c r="E14" s="72">
        <v>75</v>
      </c>
      <c r="F14" s="72">
        <v>75</v>
      </c>
      <c r="G14" s="55">
        <v>44541</v>
      </c>
      <c r="H14" s="66" t="s">
        <v>48</v>
      </c>
    </row>
    <row r="15" spans="1:11" ht="21.75" customHeight="1" x14ac:dyDescent="0.25">
      <c r="A15" s="14">
        <v>44511</v>
      </c>
      <c r="B15" s="65" t="s">
        <v>11</v>
      </c>
      <c r="C15" s="16" t="s">
        <v>42</v>
      </c>
      <c r="D15" s="82">
        <v>181968</v>
      </c>
      <c r="E15" s="72">
        <v>1142</v>
      </c>
      <c r="F15" s="72">
        <v>1142</v>
      </c>
      <c r="G15" s="55">
        <v>44536</v>
      </c>
      <c r="H15" s="66" t="s">
        <v>94</v>
      </c>
    </row>
    <row r="16" spans="1:11" ht="21.75" customHeight="1" x14ac:dyDescent="0.25">
      <c r="A16" s="14">
        <v>44511</v>
      </c>
      <c r="B16" s="15" t="s">
        <v>15</v>
      </c>
      <c r="C16" s="16" t="s">
        <v>44</v>
      </c>
      <c r="D16" s="82">
        <v>1141815</v>
      </c>
      <c r="E16" s="72">
        <v>403.11</v>
      </c>
      <c r="F16" s="72">
        <v>385.38</v>
      </c>
      <c r="G16" s="55">
        <v>44535</v>
      </c>
      <c r="H16" s="66" t="s">
        <v>76</v>
      </c>
    </row>
    <row r="17" spans="1:8" ht="21.75" customHeight="1" x14ac:dyDescent="0.25">
      <c r="A17" s="14">
        <v>44518</v>
      </c>
      <c r="B17" s="15" t="s">
        <v>95</v>
      </c>
      <c r="C17" s="16" t="s">
        <v>43</v>
      </c>
      <c r="D17" s="82">
        <v>10773</v>
      </c>
      <c r="E17" s="72">
        <v>190</v>
      </c>
      <c r="F17" s="72">
        <v>190</v>
      </c>
      <c r="G17" s="55">
        <v>44541</v>
      </c>
      <c r="H17" s="59" t="s">
        <v>86</v>
      </c>
    </row>
    <row r="18" spans="1:8" ht="18" customHeight="1" x14ac:dyDescent="0.25">
      <c r="A18" s="14">
        <v>44524</v>
      </c>
      <c r="B18" s="15" t="s">
        <v>5</v>
      </c>
      <c r="C18" s="16" t="s">
        <v>36</v>
      </c>
      <c r="D18" s="82">
        <v>996</v>
      </c>
      <c r="E18" s="72">
        <v>807</v>
      </c>
      <c r="F18" s="72">
        <v>807</v>
      </c>
      <c r="G18" s="55" t="s">
        <v>97</v>
      </c>
      <c r="H18" s="66" t="s">
        <v>96</v>
      </c>
    </row>
    <row r="19" spans="1:8" ht="18" customHeight="1" x14ac:dyDescent="0.25">
      <c r="A19" s="14"/>
      <c r="B19" s="15"/>
      <c r="C19" s="16"/>
      <c r="D19" s="82"/>
      <c r="E19" s="72"/>
      <c r="F19" s="72"/>
      <c r="G19" s="55"/>
      <c r="H19" s="66"/>
    </row>
    <row r="20" spans="1:8" ht="18" customHeight="1" x14ac:dyDescent="0.25">
      <c r="A20" s="14"/>
      <c r="B20" s="15"/>
      <c r="C20" s="16"/>
      <c r="D20" s="82"/>
      <c r="E20" s="72"/>
      <c r="F20" s="72"/>
      <c r="G20" s="55"/>
      <c r="H20" s="66"/>
    </row>
    <row r="21" spans="1:8" ht="18" customHeight="1" x14ac:dyDescent="0.25">
      <c r="A21" s="14"/>
      <c r="B21" s="15"/>
      <c r="C21" s="16"/>
      <c r="D21" s="82"/>
      <c r="E21" s="72"/>
      <c r="F21" s="72"/>
      <c r="G21" s="55"/>
      <c r="H21" s="66"/>
    </row>
    <row r="22" spans="1:8" ht="18" customHeight="1" x14ac:dyDescent="0.25">
      <c r="A22" s="14"/>
      <c r="B22" s="15"/>
      <c r="C22" s="16"/>
      <c r="D22" s="82"/>
      <c r="E22" s="72"/>
      <c r="F22" s="72"/>
      <c r="G22" s="55"/>
      <c r="H22" s="66"/>
    </row>
    <row r="23" spans="1:8" ht="18" customHeight="1" x14ac:dyDescent="0.25">
      <c r="A23" s="18"/>
      <c r="B23" s="19" t="s">
        <v>93</v>
      </c>
      <c r="C23" s="19"/>
      <c r="D23" s="83"/>
      <c r="E23" s="45">
        <f>SUM(E12:E22)</f>
        <v>3305.95</v>
      </c>
      <c r="F23" s="71">
        <f>SUM(F12:F22)</f>
        <v>3113.58</v>
      </c>
      <c r="G23" s="21"/>
      <c r="H23" s="77"/>
    </row>
    <row r="24" spans="1:8" ht="18" customHeight="1" x14ac:dyDescent="0.25">
      <c r="A24" s="23"/>
      <c r="B24" s="24"/>
      <c r="C24" s="24"/>
      <c r="D24" s="25"/>
      <c r="E24" s="46"/>
      <c r="F24" s="46"/>
      <c r="G24" s="26"/>
      <c r="H24" s="27"/>
    </row>
  </sheetData>
  <autoFilter ref="A11:H11" xr:uid="{00000000-0009-0000-0000-000008000000}">
    <sortState xmlns:xlrd2="http://schemas.microsoft.com/office/spreadsheetml/2017/richdata2" ref="A12:H16">
      <sortCondition ref="A11"/>
    </sortState>
  </autoFilter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K24"/>
  <sheetViews>
    <sheetView showGridLines="0" tabSelected="1" zoomScale="80" zoomScaleNormal="80" workbookViewId="0">
      <selection activeCell="I16" sqref="I16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18.85546875" style="43" customWidth="1"/>
    <col min="7" max="7" width="19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79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80"/>
    </row>
    <row r="10" spans="1:11" ht="23.1" customHeight="1" x14ac:dyDescent="0.25">
      <c r="B10" s="5"/>
      <c r="D10" s="81"/>
      <c r="E10" s="52" t="s">
        <v>28</v>
      </c>
      <c r="F10" s="52"/>
      <c r="G10" s="53" t="s">
        <v>98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41.25" customHeight="1" x14ac:dyDescent="0.25">
      <c r="A12" s="14">
        <v>44537</v>
      </c>
      <c r="B12" s="15" t="s">
        <v>73</v>
      </c>
      <c r="C12" s="16" t="s">
        <v>38</v>
      </c>
      <c r="D12" s="82">
        <v>218984</v>
      </c>
      <c r="E12" s="72">
        <v>318</v>
      </c>
      <c r="F12" s="72">
        <v>318</v>
      </c>
      <c r="G12" s="84">
        <v>44565</v>
      </c>
      <c r="H12" s="66" t="s">
        <v>101</v>
      </c>
    </row>
    <row r="13" spans="1:11" ht="25.5" customHeight="1" x14ac:dyDescent="0.25">
      <c r="A13" s="14">
        <v>44539</v>
      </c>
      <c r="B13" s="15" t="s">
        <v>8</v>
      </c>
      <c r="C13" s="16" t="s">
        <v>41</v>
      </c>
      <c r="D13" s="82">
        <v>60385</v>
      </c>
      <c r="E13" s="72">
        <v>1777.8</v>
      </c>
      <c r="F13" s="72">
        <f>498+538+128</f>
        <v>1164</v>
      </c>
      <c r="G13" s="84">
        <v>44567</v>
      </c>
      <c r="H13" s="66" t="s">
        <v>100</v>
      </c>
    </row>
    <row r="14" spans="1:11" ht="29.25" customHeight="1" x14ac:dyDescent="0.25">
      <c r="A14" s="14">
        <v>44539</v>
      </c>
      <c r="B14" s="65" t="s">
        <v>35</v>
      </c>
      <c r="C14" s="68" t="s">
        <v>43</v>
      </c>
      <c r="D14" s="82">
        <v>11176</v>
      </c>
      <c r="E14" s="72">
        <v>188</v>
      </c>
      <c r="F14" s="72">
        <v>188</v>
      </c>
      <c r="G14" s="84">
        <v>44562</v>
      </c>
      <c r="H14" s="66" t="s">
        <v>102</v>
      </c>
    </row>
    <row r="15" spans="1:11" ht="21.75" customHeight="1" x14ac:dyDescent="0.25">
      <c r="A15" s="14">
        <v>44543</v>
      </c>
      <c r="B15" s="65" t="s">
        <v>35</v>
      </c>
      <c r="C15" s="16" t="s">
        <v>43</v>
      </c>
      <c r="D15" s="82">
        <v>11177</v>
      </c>
      <c r="E15" s="72">
        <v>226</v>
      </c>
      <c r="F15" s="72">
        <v>226</v>
      </c>
      <c r="G15" s="84">
        <v>44593</v>
      </c>
      <c r="H15" s="66" t="s">
        <v>102</v>
      </c>
    </row>
    <row r="16" spans="1:11" ht="21.75" customHeight="1" x14ac:dyDescent="0.25">
      <c r="A16" s="14">
        <v>44545</v>
      </c>
      <c r="B16" s="65" t="s">
        <v>104</v>
      </c>
      <c r="C16" s="16" t="s">
        <v>105</v>
      </c>
      <c r="D16" s="82">
        <v>118449</v>
      </c>
      <c r="E16" s="72">
        <v>1052.5899999999999</v>
      </c>
      <c r="F16" s="72">
        <v>170</v>
      </c>
      <c r="G16" s="84">
        <v>44570</v>
      </c>
      <c r="H16" s="66" t="s">
        <v>106</v>
      </c>
    </row>
    <row r="17" spans="1:8" ht="18" customHeight="1" x14ac:dyDescent="0.25">
      <c r="A17" s="14">
        <v>44545</v>
      </c>
      <c r="B17" s="65" t="s">
        <v>15</v>
      </c>
      <c r="C17" s="16" t="s">
        <v>44</v>
      </c>
      <c r="D17" s="82">
        <v>1153308</v>
      </c>
      <c r="E17" s="72">
        <v>1578.62</v>
      </c>
      <c r="F17" s="72">
        <f>250+750+375</f>
        <v>1375</v>
      </c>
      <c r="G17" s="84">
        <v>44573</v>
      </c>
      <c r="H17" s="90" t="s">
        <v>107</v>
      </c>
    </row>
    <row r="18" spans="1:8" ht="18" customHeight="1" x14ac:dyDescent="0.25">
      <c r="A18" s="14">
        <v>44545</v>
      </c>
      <c r="B18" s="65" t="s">
        <v>73</v>
      </c>
      <c r="C18" s="16" t="s">
        <v>38</v>
      </c>
      <c r="D18" s="82">
        <v>219438</v>
      </c>
      <c r="E18" s="72">
        <v>155.27000000000001</v>
      </c>
      <c r="F18" s="72">
        <v>56.38</v>
      </c>
      <c r="G18" s="84">
        <v>44571</v>
      </c>
      <c r="H18" s="90" t="s">
        <v>75</v>
      </c>
    </row>
    <row r="19" spans="1:8" ht="18" customHeight="1" x14ac:dyDescent="0.25">
      <c r="A19" s="14"/>
      <c r="B19" s="15"/>
      <c r="C19" s="16"/>
      <c r="D19" s="82"/>
      <c r="E19" s="72"/>
      <c r="F19" s="72"/>
      <c r="G19" s="84"/>
      <c r="H19" s="66"/>
    </row>
    <row r="20" spans="1:8" ht="18" customHeight="1" x14ac:dyDescent="0.25">
      <c r="A20" s="14"/>
      <c r="B20" s="15"/>
      <c r="C20" s="16"/>
      <c r="D20" s="82"/>
      <c r="E20" s="72"/>
      <c r="F20" s="72"/>
      <c r="G20" s="55"/>
      <c r="H20" s="66"/>
    </row>
    <row r="21" spans="1:8" ht="18" customHeight="1" x14ac:dyDescent="0.25">
      <c r="A21" s="14"/>
      <c r="B21" s="15"/>
      <c r="C21" s="16"/>
      <c r="D21" s="82"/>
      <c r="E21" s="72"/>
      <c r="F21" s="72"/>
      <c r="G21" s="55"/>
      <c r="H21" s="66"/>
    </row>
    <row r="22" spans="1:8" ht="18" customHeight="1" x14ac:dyDescent="0.25">
      <c r="A22" s="14"/>
      <c r="B22" s="15"/>
      <c r="C22" s="16"/>
      <c r="D22" s="82"/>
      <c r="E22" s="72"/>
      <c r="F22" s="72"/>
      <c r="G22" s="55"/>
      <c r="H22" s="66"/>
    </row>
    <row r="23" spans="1:8" ht="18" customHeight="1" x14ac:dyDescent="0.25">
      <c r="A23" s="18"/>
      <c r="B23" s="19" t="s">
        <v>99</v>
      </c>
      <c r="C23" s="19"/>
      <c r="D23" s="83"/>
      <c r="E23" s="45">
        <f>SUM(E12:E22)</f>
        <v>5296.2800000000007</v>
      </c>
      <c r="F23" s="71">
        <f>SUM(F12:F22)</f>
        <v>3497.38</v>
      </c>
      <c r="G23" s="21"/>
      <c r="H23" s="77"/>
    </row>
    <row r="24" spans="1:8" ht="18" customHeight="1" x14ac:dyDescent="0.25">
      <c r="A24" s="23"/>
      <c r="B24" s="24"/>
      <c r="C24" s="24"/>
      <c r="D24" s="25"/>
      <c r="E24" s="46"/>
      <c r="F24" s="46"/>
      <c r="G24" s="26"/>
      <c r="H24" s="27"/>
    </row>
  </sheetData>
  <autoFilter ref="A11:H11" xr:uid="{00000000-0009-0000-0000-000009000000}">
    <sortState xmlns:xlrd2="http://schemas.microsoft.com/office/spreadsheetml/2017/richdata2" ref="A12:H18">
      <sortCondition ref="A11"/>
    </sortState>
  </autoFilter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D103-D382-494B-8E8A-B006195CA095}">
  <dimension ref="A3:G15"/>
  <sheetViews>
    <sheetView showGridLines="0" zoomScale="80" zoomScaleNormal="80" workbookViewId="0">
      <selection activeCell="B25" sqref="B25"/>
    </sheetView>
  </sheetViews>
  <sheetFormatPr defaultRowHeight="15" x14ac:dyDescent="0.25"/>
  <cols>
    <col min="1" max="1" width="11.28515625" customWidth="1"/>
    <col min="2" max="2" width="48.5703125" customWidth="1"/>
    <col min="3" max="3" width="19" customWidth="1"/>
    <col min="4" max="4" width="17.5703125" customWidth="1"/>
    <col min="5" max="6" width="22.85546875" customWidth="1"/>
    <col min="7" max="7" width="61.42578125" customWidth="1"/>
  </cols>
  <sheetData>
    <row r="3" spans="1:7" ht="15" customHeight="1" x14ac:dyDescent="0.25">
      <c r="C3" s="89" t="s">
        <v>3</v>
      </c>
      <c r="D3" s="89"/>
      <c r="E3" s="89"/>
    </row>
    <row r="4" spans="1:7" ht="15" customHeight="1" x14ac:dyDescent="0.25">
      <c r="C4" s="89"/>
      <c r="D4" s="89"/>
      <c r="E4" s="89"/>
    </row>
    <row r="5" spans="1:7" ht="15" customHeight="1" x14ac:dyDescent="0.25">
      <c r="C5" s="89"/>
      <c r="D5" s="89"/>
      <c r="E5" s="89"/>
    </row>
    <row r="6" spans="1:7" ht="15" customHeight="1" x14ac:dyDescent="0.25">
      <c r="C6" s="89"/>
      <c r="D6" s="89"/>
      <c r="E6" s="89"/>
    </row>
    <row r="7" spans="1:7" ht="15" customHeight="1" x14ac:dyDescent="0.25">
      <c r="C7" s="89"/>
      <c r="D7" s="89"/>
      <c r="E7" s="89"/>
    </row>
    <row r="9" spans="1:7" x14ac:dyDescent="0.25">
      <c r="A9" s="5" t="s">
        <v>0</v>
      </c>
      <c r="B9" s="2" t="s">
        <v>4</v>
      </c>
    </row>
    <row r="11" spans="1:7" ht="43.5" customHeight="1" x14ac:dyDescent="0.25">
      <c r="A11" s="28" t="s">
        <v>1</v>
      </c>
      <c r="B11" s="28" t="s">
        <v>2</v>
      </c>
      <c r="C11" s="13" t="s">
        <v>22</v>
      </c>
      <c r="D11" s="63" t="s">
        <v>25</v>
      </c>
      <c r="E11" s="44" t="s">
        <v>24</v>
      </c>
      <c r="F11" s="29" t="s">
        <v>26</v>
      </c>
      <c r="G11" s="28" t="s">
        <v>6</v>
      </c>
    </row>
    <row r="12" spans="1:7" x14ac:dyDescent="0.25">
      <c r="A12" s="30"/>
      <c r="B12" s="31"/>
      <c r="C12" s="31"/>
      <c r="D12" s="64"/>
      <c r="E12" s="47"/>
      <c r="F12" s="32"/>
      <c r="G12" s="33"/>
    </row>
    <row r="13" spans="1:7" ht="26.25" customHeight="1" x14ac:dyDescent="0.25">
      <c r="A13" s="14">
        <v>44228</v>
      </c>
      <c r="B13" s="15" t="s">
        <v>18</v>
      </c>
      <c r="C13" s="16" t="s">
        <v>39</v>
      </c>
      <c r="D13" s="61">
        <v>71985</v>
      </c>
      <c r="E13" s="37">
        <v>1200</v>
      </c>
      <c r="F13" s="50">
        <v>44255</v>
      </c>
      <c r="G13" s="17" t="s">
        <v>9</v>
      </c>
    </row>
    <row r="14" spans="1:7" ht="26.25" customHeight="1" x14ac:dyDescent="0.25">
      <c r="A14" s="14">
        <v>44235</v>
      </c>
      <c r="B14" s="15" t="s">
        <v>121</v>
      </c>
      <c r="C14" s="16" t="s">
        <v>44</v>
      </c>
      <c r="D14" s="61">
        <v>1064928</v>
      </c>
      <c r="E14" s="37">
        <v>328.8</v>
      </c>
      <c r="F14" s="50">
        <v>44245</v>
      </c>
      <c r="G14" s="59" t="s">
        <v>122</v>
      </c>
    </row>
    <row r="15" spans="1:7" ht="18" customHeight="1" x14ac:dyDescent="0.25">
      <c r="A15" s="18"/>
      <c r="B15" s="19" t="s">
        <v>123</v>
      </c>
      <c r="C15" s="19"/>
      <c r="D15" s="88"/>
      <c r="E15" s="45">
        <f>SUM(E13:E14)</f>
        <v>1528.8</v>
      </c>
      <c r="F15" s="21"/>
      <c r="G15" s="22"/>
    </row>
  </sheetData>
  <mergeCells count="1">
    <mergeCell ref="C3:E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1"/>
  <sheetViews>
    <sheetView showGridLines="0" zoomScale="80" zoomScaleNormal="80" workbookViewId="0">
      <selection activeCell="B35" sqref="B35"/>
    </sheetView>
  </sheetViews>
  <sheetFormatPr defaultColWidth="9.140625" defaultRowHeight="15" x14ac:dyDescent="0.25"/>
  <cols>
    <col min="1" max="1" width="10.7109375" style="1" customWidth="1"/>
    <col min="2" max="2" width="52.28515625" style="1" customWidth="1"/>
    <col min="3" max="3" width="18.28515625" style="1" customWidth="1"/>
    <col min="4" max="4" width="17.42578125" style="8" customWidth="1"/>
    <col min="5" max="5" width="22.85546875" style="43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1"/>
      <c r="F2" s="38"/>
      <c r="G2" s="3"/>
      <c r="H2" s="3"/>
      <c r="I2" s="3"/>
      <c r="J2" s="3"/>
    </row>
    <row r="3" spans="1:10" ht="15" customHeight="1" x14ac:dyDescent="0.25">
      <c r="C3" s="89" t="s">
        <v>3</v>
      </c>
      <c r="D3" s="89"/>
      <c r="E3" s="89"/>
      <c r="F3" s="39"/>
      <c r="G3" s="3"/>
      <c r="H3" s="3"/>
      <c r="I3" s="3"/>
      <c r="J3" s="3"/>
    </row>
    <row r="4" spans="1:10" ht="15" customHeight="1" x14ac:dyDescent="0.25">
      <c r="C4" s="89"/>
      <c r="D4" s="89"/>
      <c r="E4" s="89"/>
      <c r="F4" s="39"/>
      <c r="G4" s="3"/>
      <c r="H4" s="3"/>
      <c r="I4" s="3"/>
      <c r="J4" s="3"/>
    </row>
    <row r="5" spans="1:10" ht="15" customHeight="1" x14ac:dyDescent="0.25">
      <c r="C5" s="89"/>
      <c r="D5" s="89"/>
      <c r="E5" s="89"/>
      <c r="F5" s="39"/>
      <c r="G5" s="3"/>
      <c r="H5" s="3"/>
      <c r="I5" s="3"/>
      <c r="J5" s="3"/>
    </row>
    <row r="6" spans="1:10" ht="15" customHeight="1" x14ac:dyDescent="0.25">
      <c r="C6" s="89"/>
      <c r="D6" s="89"/>
      <c r="E6" s="89"/>
      <c r="F6" s="39"/>
      <c r="G6" s="3"/>
      <c r="H6" s="3"/>
      <c r="I6" s="3"/>
      <c r="J6" s="3"/>
    </row>
    <row r="7" spans="1:10" ht="5.0999999999999996" customHeight="1" x14ac:dyDescent="0.25">
      <c r="C7" s="89"/>
      <c r="D7" s="89"/>
      <c r="E7" s="89"/>
      <c r="F7" s="39"/>
      <c r="G7" s="3"/>
      <c r="H7" s="3"/>
      <c r="I7" s="3"/>
      <c r="J7" s="3"/>
    </row>
    <row r="8" spans="1:10" ht="23.1" customHeight="1" x14ac:dyDescent="0.25">
      <c r="B8" s="5"/>
      <c r="D8" s="5"/>
      <c r="E8" s="42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42"/>
      <c r="F10" s="6"/>
    </row>
    <row r="11" spans="1:10" s="4" customFormat="1" ht="0.75" customHeight="1" x14ac:dyDescent="0.25">
      <c r="A11" s="23"/>
      <c r="B11" s="24"/>
      <c r="C11" s="24"/>
      <c r="D11" s="62"/>
      <c r="E11" s="46"/>
      <c r="F11" s="26"/>
      <c r="G11" s="27"/>
    </row>
    <row r="12" spans="1:10" ht="30" customHeight="1" x14ac:dyDescent="0.25">
      <c r="A12" s="28" t="s">
        <v>1</v>
      </c>
      <c r="B12" s="28" t="s">
        <v>2</v>
      </c>
      <c r="C12" s="13" t="s">
        <v>22</v>
      </c>
      <c r="D12" s="63" t="s">
        <v>25</v>
      </c>
      <c r="E12" s="44" t="s">
        <v>24</v>
      </c>
      <c r="F12" s="29" t="s">
        <v>26</v>
      </c>
      <c r="G12" s="28" t="s">
        <v>6</v>
      </c>
    </row>
    <row r="13" spans="1:10" ht="33" customHeight="1" x14ac:dyDescent="0.25">
      <c r="A13" s="30"/>
      <c r="B13" s="31"/>
      <c r="C13" s="31"/>
      <c r="D13" s="64"/>
      <c r="E13" s="47"/>
      <c r="F13" s="32"/>
      <c r="G13" s="33"/>
    </row>
    <row r="14" spans="1:10" ht="18" customHeight="1" x14ac:dyDescent="0.25">
      <c r="A14" s="14">
        <v>44259</v>
      </c>
      <c r="B14" s="15" t="s">
        <v>13</v>
      </c>
      <c r="C14" s="16" t="s">
        <v>38</v>
      </c>
      <c r="D14" s="61">
        <v>201217</v>
      </c>
      <c r="E14" s="37">
        <v>109.88</v>
      </c>
      <c r="F14" s="50">
        <v>44286</v>
      </c>
      <c r="G14" s="17" t="s">
        <v>19</v>
      </c>
    </row>
    <row r="15" spans="1:10" ht="18" customHeight="1" x14ac:dyDescent="0.25">
      <c r="A15" s="14">
        <v>44259</v>
      </c>
      <c r="B15" s="15" t="s">
        <v>5</v>
      </c>
      <c r="C15" s="16" t="s">
        <v>36</v>
      </c>
      <c r="D15" s="61">
        <v>830</v>
      </c>
      <c r="E15" s="37">
        <v>2996</v>
      </c>
      <c r="F15" s="50">
        <v>44288</v>
      </c>
      <c r="G15" s="17" t="s">
        <v>20</v>
      </c>
    </row>
    <row r="16" spans="1:10" ht="18" customHeight="1" x14ac:dyDescent="0.25">
      <c r="A16" s="14">
        <v>44281</v>
      </c>
      <c r="B16" s="15" t="s">
        <v>21</v>
      </c>
      <c r="C16" s="16" t="s">
        <v>46</v>
      </c>
      <c r="D16" s="61">
        <v>46189</v>
      </c>
      <c r="E16" s="37">
        <v>148.22</v>
      </c>
      <c r="F16" s="50">
        <v>44308</v>
      </c>
      <c r="G16" s="17" t="s">
        <v>19</v>
      </c>
    </row>
    <row r="17" spans="1:7" ht="18" customHeight="1" x14ac:dyDescent="0.25">
      <c r="A17" s="18"/>
      <c r="B17" s="19" t="s">
        <v>27</v>
      </c>
      <c r="C17" s="19"/>
      <c r="D17" s="19"/>
      <c r="E17" s="45">
        <f>SUM(E14:E16)</f>
        <v>3254.1</v>
      </c>
      <c r="F17" s="21"/>
      <c r="G17" s="22"/>
    </row>
    <row r="18" spans="1:7" ht="18" customHeight="1" x14ac:dyDescent="0.25">
      <c r="A18" s="34"/>
      <c r="B18" s="35"/>
      <c r="C18" s="35"/>
      <c r="D18" s="35"/>
      <c r="E18" s="48"/>
      <c r="F18" s="26"/>
      <c r="G18" s="27"/>
    </row>
    <row r="19" spans="1:7" ht="18" customHeight="1" x14ac:dyDescent="0.25">
      <c r="D19" s="1"/>
      <c r="E19" s="1"/>
      <c r="F19" s="1"/>
    </row>
    <row r="20" spans="1:7" ht="18" customHeight="1" x14ac:dyDescent="0.25">
      <c r="A20" s="8"/>
      <c r="D20" s="1"/>
      <c r="F20" s="26"/>
      <c r="G20" s="27"/>
    </row>
    <row r="21" spans="1:7" ht="18" customHeight="1" x14ac:dyDescent="0.25">
      <c r="A21" s="27"/>
      <c r="D21" s="1"/>
      <c r="E21" s="1"/>
      <c r="F21" s="1"/>
    </row>
    <row r="22" spans="1:7" ht="18" customHeight="1" x14ac:dyDescent="0.25">
      <c r="D22" s="1"/>
      <c r="F22" s="26"/>
      <c r="G22" s="27"/>
    </row>
    <row r="23" spans="1:7" ht="18" customHeight="1" x14ac:dyDescent="0.25">
      <c r="D23" s="1"/>
      <c r="F23" s="51"/>
      <c r="G23" s="27"/>
    </row>
    <row r="24" spans="1:7" ht="18" customHeight="1" x14ac:dyDescent="0.25">
      <c r="D24" s="1"/>
      <c r="E24" s="49"/>
      <c r="F24" s="40"/>
    </row>
    <row r="25" spans="1:7" ht="18" customHeight="1" x14ac:dyDescent="0.25">
      <c r="D25" s="1"/>
      <c r="E25" s="49"/>
      <c r="F25" s="40"/>
    </row>
    <row r="26" spans="1:7" ht="18" customHeight="1" x14ac:dyDescent="0.25">
      <c r="D26" s="1"/>
      <c r="E26" s="49"/>
      <c r="F26" s="40"/>
    </row>
    <row r="27" spans="1:7" ht="18" customHeight="1" x14ac:dyDescent="0.25"/>
    <row r="28" spans="1:7" ht="62.25" customHeight="1" x14ac:dyDescent="0.25"/>
    <row r="29" spans="1:7" ht="18" customHeight="1" x14ac:dyDescent="0.25"/>
    <row r="30" spans="1:7" ht="18" customHeight="1" x14ac:dyDescent="0.25"/>
    <row r="32" spans="1:7" ht="18" customHeight="1" x14ac:dyDescent="0.25"/>
    <row r="33" ht="18" customHeight="1" x14ac:dyDescent="0.25"/>
    <row r="34" ht="27.75" customHeight="1" x14ac:dyDescent="0.25"/>
    <row r="35" ht="27" customHeight="1" x14ac:dyDescent="0.25"/>
    <row r="36" ht="35.25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3" ht="18" customHeight="1" x14ac:dyDescent="0.25"/>
    <row r="44" ht="33" customHeight="1" x14ac:dyDescent="0.25"/>
    <row r="45" ht="33" customHeight="1" x14ac:dyDescent="0.25"/>
    <row r="46" ht="33" customHeight="1" x14ac:dyDescent="0.25"/>
    <row r="47" ht="33" customHeight="1" x14ac:dyDescent="0.25"/>
    <row r="48" ht="18" customHeight="1" x14ac:dyDescent="0.25"/>
    <row r="49" ht="18" customHeight="1" x14ac:dyDescent="0.25"/>
    <row r="51" ht="18" customHeight="1" x14ac:dyDescent="0.25"/>
    <row r="52" ht="33" customHeight="1" x14ac:dyDescent="0.25"/>
    <row r="53" ht="33" customHeight="1" x14ac:dyDescent="0.25"/>
    <row r="54" ht="33" customHeight="1" x14ac:dyDescent="0.25"/>
    <row r="55" ht="33" customHeight="1" x14ac:dyDescent="0.25"/>
    <row r="56" ht="18" customHeight="1" x14ac:dyDescent="0.25"/>
    <row r="57" ht="18" customHeight="1" x14ac:dyDescent="0.25"/>
    <row r="59" ht="18" customHeight="1" x14ac:dyDescent="0.25"/>
    <row r="60" ht="33" customHeight="1" x14ac:dyDescent="0.25"/>
    <row r="61" ht="18" customHeight="1" x14ac:dyDescent="0.25"/>
    <row r="62" ht="18" customHeight="1" x14ac:dyDescent="0.25"/>
    <row r="64" ht="18" customHeight="1" x14ac:dyDescent="0.25"/>
    <row r="65" ht="35.25" customHeight="1" x14ac:dyDescent="0.25"/>
    <row r="66" ht="35.25" customHeight="1" x14ac:dyDescent="0.25"/>
    <row r="67" ht="35.25" customHeight="1" x14ac:dyDescent="0.25"/>
    <row r="68" ht="18" customHeight="1" x14ac:dyDescent="0.25"/>
    <row r="69" ht="18" customHeight="1" x14ac:dyDescent="0.25"/>
    <row r="71" ht="18" customHeight="1" x14ac:dyDescent="0.25"/>
    <row r="72" ht="35.25" customHeight="1" x14ac:dyDescent="0.25"/>
    <row r="73" ht="35.25" customHeight="1" x14ac:dyDescent="0.25"/>
    <row r="74" ht="35.25" customHeight="1" x14ac:dyDescent="0.25"/>
    <row r="75" ht="35.25" customHeight="1" x14ac:dyDescent="0.25"/>
    <row r="76" ht="18" customHeight="1" x14ac:dyDescent="0.25"/>
    <row r="77" ht="18" customHeight="1" x14ac:dyDescent="0.25"/>
    <row r="79" ht="18" customHeight="1" x14ac:dyDescent="0.25"/>
    <row r="80" ht="35.25" customHeight="1" x14ac:dyDescent="0.25"/>
    <row r="81" ht="18" customHeight="1" x14ac:dyDescent="0.25"/>
    <row r="82" ht="18" customHeight="1" x14ac:dyDescent="0.25"/>
    <row r="84" ht="18" customHeight="1" x14ac:dyDescent="0.25"/>
    <row r="85" ht="35.25" customHeight="1" x14ac:dyDescent="0.25"/>
    <row r="86" ht="35.25" customHeight="1" x14ac:dyDescent="0.25"/>
    <row r="87" ht="35.25" customHeight="1" x14ac:dyDescent="0.25"/>
    <row r="88" ht="35.25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4" ht="18" customHeight="1" x14ac:dyDescent="0.25"/>
    <row r="95" ht="35.25" customHeight="1" x14ac:dyDescent="0.25"/>
    <row r="96" ht="35.25" customHeight="1" x14ac:dyDescent="0.25"/>
    <row r="97" ht="35.25" customHeight="1" x14ac:dyDescent="0.25"/>
    <row r="98" ht="35.25" customHeight="1" x14ac:dyDescent="0.25"/>
    <row r="99" ht="35.25" customHeight="1" x14ac:dyDescent="0.25"/>
    <row r="100" ht="39" customHeight="1" x14ac:dyDescent="0.25"/>
    <row r="101" ht="35.25" customHeight="1" x14ac:dyDescent="0.25"/>
    <row r="102" ht="18" customHeight="1" x14ac:dyDescent="0.25"/>
    <row r="103" ht="18" customHeight="1" x14ac:dyDescent="0.25"/>
    <row r="105" ht="18" customHeight="1" x14ac:dyDescent="0.25"/>
    <row r="106" ht="35.25" customHeight="1" x14ac:dyDescent="0.25"/>
    <row r="107" ht="35.25" customHeight="1" x14ac:dyDescent="0.25"/>
    <row r="108" ht="18" customHeight="1" x14ac:dyDescent="0.25"/>
    <row r="109" ht="18" customHeight="1" x14ac:dyDescent="0.25"/>
    <row r="111" ht="18" customHeight="1" x14ac:dyDescent="0.25"/>
    <row r="112" ht="35.25" customHeight="1" x14ac:dyDescent="0.25"/>
    <row r="113" ht="23.25" customHeight="1" x14ac:dyDescent="0.25"/>
    <row r="114" ht="23.25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0"/>
  <sheetViews>
    <sheetView showGridLines="0" zoomScale="80" zoomScaleNormal="80" workbookViewId="0">
      <selection activeCell="B25" sqref="B25"/>
    </sheetView>
  </sheetViews>
  <sheetFormatPr defaultColWidth="9.140625" defaultRowHeight="15" x14ac:dyDescent="0.25"/>
  <cols>
    <col min="1" max="1" width="11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1"/>
      <c r="F2" s="38"/>
      <c r="G2" s="3"/>
      <c r="H2" s="3"/>
      <c r="I2" s="3"/>
      <c r="J2" s="3"/>
    </row>
    <row r="3" spans="1:10" ht="15" customHeight="1" x14ac:dyDescent="0.25">
      <c r="C3" s="89" t="s">
        <v>3</v>
      </c>
      <c r="D3" s="89"/>
      <c r="E3" s="89"/>
      <c r="F3" s="39"/>
      <c r="G3" s="3"/>
      <c r="H3" s="3"/>
      <c r="I3" s="3"/>
      <c r="J3" s="3"/>
    </row>
    <row r="4" spans="1:10" ht="15" customHeight="1" x14ac:dyDescent="0.25">
      <c r="C4" s="89"/>
      <c r="D4" s="89"/>
      <c r="E4" s="89"/>
      <c r="F4" s="39"/>
      <c r="G4" s="3"/>
      <c r="H4" s="3"/>
      <c r="I4" s="3"/>
      <c r="J4" s="3"/>
    </row>
    <row r="5" spans="1:10" ht="15" customHeight="1" x14ac:dyDescent="0.25">
      <c r="C5" s="89"/>
      <c r="D5" s="89"/>
      <c r="E5" s="89"/>
      <c r="F5" s="39"/>
      <c r="G5" s="3"/>
      <c r="H5" s="3"/>
      <c r="I5" s="3"/>
      <c r="J5" s="3"/>
    </row>
    <row r="6" spans="1:10" ht="15" customHeight="1" x14ac:dyDescent="0.25">
      <c r="C6" s="89"/>
      <c r="D6" s="89"/>
      <c r="E6" s="89"/>
      <c r="F6" s="39"/>
      <c r="G6" s="3"/>
      <c r="H6" s="3"/>
      <c r="I6" s="3"/>
      <c r="J6" s="3"/>
    </row>
    <row r="7" spans="1:10" ht="5.0999999999999996" customHeight="1" x14ac:dyDescent="0.25">
      <c r="C7" s="89"/>
      <c r="D7" s="89"/>
      <c r="E7" s="89"/>
      <c r="F7" s="39"/>
      <c r="G7" s="3"/>
      <c r="H7" s="3"/>
      <c r="I7" s="3"/>
      <c r="J7" s="3"/>
    </row>
    <row r="8" spans="1:10" ht="23.1" customHeight="1" x14ac:dyDescent="0.25">
      <c r="B8" s="5"/>
      <c r="D8" s="5"/>
      <c r="E8" s="42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52" t="s">
        <v>28</v>
      </c>
      <c r="F10" s="53" t="s">
        <v>29</v>
      </c>
    </row>
    <row r="11" spans="1:10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29" t="s">
        <v>26</v>
      </c>
      <c r="G11" s="57" t="s">
        <v>6</v>
      </c>
    </row>
    <row r="12" spans="1:10" ht="18" customHeight="1" x14ac:dyDescent="0.25">
      <c r="A12" s="14">
        <v>44287</v>
      </c>
      <c r="B12" s="15" t="s">
        <v>31</v>
      </c>
      <c r="C12" s="16" t="s">
        <v>38</v>
      </c>
      <c r="D12" s="60">
        <v>203183</v>
      </c>
      <c r="E12" s="37">
        <v>689</v>
      </c>
      <c r="F12" s="36">
        <v>44315</v>
      </c>
      <c r="G12" s="66" t="s">
        <v>16</v>
      </c>
    </row>
    <row r="13" spans="1:10" ht="18" customHeight="1" x14ac:dyDescent="0.25">
      <c r="A13" s="14">
        <v>44292</v>
      </c>
      <c r="B13" s="15" t="s">
        <v>5</v>
      </c>
      <c r="C13" s="16" t="s">
        <v>36</v>
      </c>
      <c r="D13" s="60">
        <v>889</v>
      </c>
      <c r="E13" s="37">
        <v>660</v>
      </c>
      <c r="F13" s="36">
        <v>44321</v>
      </c>
      <c r="G13" s="56" t="s">
        <v>9</v>
      </c>
    </row>
    <row r="14" spans="1:10" ht="18" customHeight="1" x14ac:dyDescent="0.25">
      <c r="A14" s="14">
        <v>44292</v>
      </c>
      <c r="B14" s="15" t="s">
        <v>32</v>
      </c>
      <c r="C14" s="16" t="s">
        <v>45</v>
      </c>
      <c r="D14" s="60">
        <v>164130</v>
      </c>
      <c r="E14" s="37">
        <v>1980</v>
      </c>
      <c r="F14" s="36" t="s">
        <v>33</v>
      </c>
      <c r="G14" s="56" t="s">
        <v>34</v>
      </c>
    </row>
    <row r="15" spans="1:10" ht="18" customHeight="1" x14ac:dyDescent="0.25">
      <c r="A15" s="14">
        <v>44305</v>
      </c>
      <c r="B15" s="15" t="s">
        <v>35</v>
      </c>
      <c r="C15" s="16" t="s">
        <v>43</v>
      </c>
      <c r="D15" s="60">
        <v>7224</v>
      </c>
      <c r="E15" s="37">
        <v>70</v>
      </c>
      <c r="F15" s="36">
        <v>44328</v>
      </c>
      <c r="G15" s="56" t="s">
        <v>14</v>
      </c>
    </row>
    <row r="16" spans="1:10" ht="18" customHeight="1" x14ac:dyDescent="0.25">
      <c r="A16" s="14"/>
      <c r="B16" s="15"/>
      <c r="C16" s="16"/>
      <c r="D16" s="54"/>
      <c r="E16" s="37"/>
      <c r="F16" s="36"/>
      <c r="G16" s="17"/>
    </row>
    <row r="17" spans="1:7" ht="18" customHeight="1" x14ac:dyDescent="0.25">
      <c r="A17" s="14"/>
      <c r="B17" s="15"/>
      <c r="C17" s="16"/>
      <c r="D17" s="54"/>
      <c r="E17" s="37"/>
      <c r="F17" s="36"/>
      <c r="G17" s="17"/>
    </row>
    <row r="18" spans="1:7" ht="18" customHeight="1" x14ac:dyDescent="0.25">
      <c r="A18" s="14"/>
      <c r="B18" s="15"/>
      <c r="C18" s="16"/>
      <c r="D18" s="37"/>
      <c r="E18" s="37"/>
      <c r="F18" s="36"/>
      <c r="G18" s="17"/>
    </row>
    <row r="19" spans="1:7" ht="18" customHeight="1" x14ac:dyDescent="0.25">
      <c r="A19" s="18"/>
      <c r="B19" s="19" t="s">
        <v>30</v>
      </c>
      <c r="C19" s="19"/>
      <c r="D19" s="20"/>
      <c r="E19" s="45">
        <f>SUM(E12:E18)</f>
        <v>3399</v>
      </c>
      <c r="F19" s="21"/>
      <c r="G19" s="22"/>
    </row>
    <row r="20" spans="1:7" ht="18" customHeight="1" x14ac:dyDescent="0.25">
      <c r="A20" s="23"/>
      <c r="B20" s="24"/>
      <c r="C20" s="24"/>
      <c r="D20" s="25"/>
      <c r="E20" s="46"/>
      <c r="F20" s="26"/>
      <c r="G20" s="27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9"/>
  <sheetViews>
    <sheetView showGridLines="0" zoomScale="80" zoomScaleNormal="80" workbookViewId="0">
      <selection activeCell="B38" sqref="B38"/>
    </sheetView>
  </sheetViews>
  <sheetFormatPr defaultColWidth="9.140625" defaultRowHeight="15" x14ac:dyDescent="0.25"/>
  <cols>
    <col min="1" max="1" width="11.57031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1"/>
      <c r="F2" s="38"/>
      <c r="G2" s="3"/>
      <c r="H2" s="3"/>
      <c r="I2" s="3"/>
      <c r="J2" s="3"/>
    </row>
    <row r="3" spans="1:10" ht="15" customHeight="1" x14ac:dyDescent="0.25">
      <c r="C3" s="89" t="s">
        <v>3</v>
      </c>
      <c r="D3" s="89"/>
      <c r="E3" s="89"/>
      <c r="F3" s="39"/>
      <c r="G3" s="3"/>
      <c r="H3" s="3"/>
      <c r="I3" s="3"/>
      <c r="J3" s="3"/>
    </row>
    <row r="4" spans="1:10" ht="15" customHeight="1" x14ac:dyDescent="0.25">
      <c r="C4" s="89"/>
      <c r="D4" s="89"/>
      <c r="E4" s="89"/>
      <c r="F4" s="39"/>
      <c r="G4" s="3"/>
      <c r="H4" s="3"/>
      <c r="I4" s="3"/>
      <c r="J4" s="3"/>
    </row>
    <row r="5" spans="1:10" ht="15" customHeight="1" x14ac:dyDescent="0.25">
      <c r="C5" s="89"/>
      <c r="D5" s="89"/>
      <c r="E5" s="89"/>
      <c r="F5" s="39"/>
      <c r="G5" s="3"/>
      <c r="H5" s="3"/>
      <c r="I5" s="3"/>
      <c r="J5" s="3"/>
    </row>
    <row r="6" spans="1:10" ht="15" customHeight="1" x14ac:dyDescent="0.25">
      <c r="C6" s="89"/>
      <c r="D6" s="89"/>
      <c r="E6" s="89"/>
      <c r="F6" s="39"/>
      <c r="G6" s="3"/>
      <c r="H6" s="3"/>
      <c r="I6" s="3"/>
      <c r="J6" s="3"/>
    </row>
    <row r="7" spans="1:10" ht="5.0999999999999996" customHeight="1" x14ac:dyDescent="0.25">
      <c r="C7" s="89"/>
      <c r="D7" s="89"/>
      <c r="E7" s="89"/>
      <c r="F7" s="39"/>
      <c r="G7" s="3"/>
      <c r="H7" s="3"/>
      <c r="I7" s="3"/>
      <c r="J7" s="3"/>
    </row>
    <row r="8" spans="1:10" ht="23.1" customHeight="1" x14ac:dyDescent="0.25">
      <c r="B8" s="5"/>
      <c r="D8" s="5"/>
      <c r="E8" s="42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52" t="s">
        <v>28</v>
      </c>
      <c r="F10" s="53" t="s">
        <v>47</v>
      </c>
    </row>
    <row r="11" spans="1:10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29" t="s">
        <v>26</v>
      </c>
      <c r="G11" s="57" t="s">
        <v>6</v>
      </c>
    </row>
    <row r="12" spans="1:10" ht="18" customHeight="1" x14ac:dyDescent="0.25">
      <c r="A12" s="14">
        <v>44327</v>
      </c>
      <c r="B12" s="15" t="s">
        <v>7</v>
      </c>
      <c r="C12" s="16" t="s">
        <v>37</v>
      </c>
      <c r="D12" s="60">
        <v>1433513</v>
      </c>
      <c r="E12" s="37">
        <v>504</v>
      </c>
      <c r="F12" s="36">
        <v>44356</v>
      </c>
      <c r="G12" s="56" t="s">
        <v>16</v>
      </c>
    </row>
    <row r="13" spans="1:10" ht="18" customHeight="1" x14ac:dyDescent="0.25">
      <c r="A13" s="14">
        <v>44329</v>
      </c>
      <c r="B13" s="15" t="s">
        <v>17</v>
      </c>
      <c r="C13" s="16" t="s">
        <v>45</v>
      </c>
      <c r="D13" s="60">
        <v>176207</v>
      </c>
      <c r="E13" s="37">
        <v>748</v>
      </c>
      <c r="F13" s="36">
        <v>44357</v>
      </c>
      <c r="G13" s="66" t="s">
        <v>48</v>
      </c>
    </row>
    <row r="14" spans="1:10" ht="24" customHeight="1" x14ac:dyDescent="0.25">
      <c r="A14" s="14">
        <v>44343</v>
      </c>
      <c r="B14" s="15" t="s">
        <v>11</v>
      </c>
      <c r="C14" s="16" t="s">
        <v>42</v>
      </c>
      <c r="D14" s="60">
        <v>169944</v>
      </c>
      <c r="E14" s="37">
        <v>1830</v>
      </c>
      <c r="F14" s="36">
        <v>44370</v>
      </c>
      <c r="G14" s="67" t="s">
        <v>49</v>
      </c>
    </row>
    <row r="15" spans="1:10" ht="21.75" customHeight="1" x14ac:dyDescent="0.25">
      <c r="A15" s="14">
        <v>44343</v>
      </c>
      <c r="B15" s="15" t="s">
        <v>51</v>
      </c>
      <c r="C15" s="16" t="s">
        <v>41</v>
      </c>
      <c r="D15" s="60">
        <v>58189</v>
      </c>
      <c r="E15" s="37">
        <v>2000</v>
      </c>
      <c r="F15" s="36">
        <v>44364</v>
      </c>
      <c r="G15" s="59" t="s">
        <v>50</v>
      </c>
    </row>
    <row r="16" spans="1:10" ht="18" customHeight="1" x14ac:dyDescent="0.25">
      <c r="A16" s="14"/>
      <c r="B16" s="15"/>
      <c r="C16" s="16"/>
      <c r="D16" s="54"/>
      <c r="E16" s="37"/>
      <c r="F16" s="36"/>
      <c r="G16" s="17"/>
    </row>
    <row r="17" spans="1:7" ht="18" customHeight="1" x14ac:dyDescent="0.25">
      <c r="A17" s="14"/>
      <c r="B17" s="15"/>
      <c r="C17" s="16"/>
      <c r="D17" s="54"/>
      <c r="E17" s="37"/>
      <c r="F17" s="36"/>
      <c r="G17" s="17"/>
    </row>
    <row r="18" spans="1:7" ht="18" customHeight="1" x14ac:dyDescent="0.25">
      <c r="A18" s="18"/>
      <c r="B18" s="19" t="s">
        <v>54</v>
      </c>
      <c r="C18" s="19"/>
      <c r="D18" s="20"/>
      <c r="E18" s="45">
        <f>SUM(E12:E17)</f>
        <v>5082</v>
      </c>
      <c r="F18" s="21"/>
      <c r="G18" s="22"/>
    </row>
    <row r="19" spans="1:7" ht="18" customHeight="1" x14ac:dyDescent="0.25">
      <c r="A19" s="23"/>
      <c r="B19" s="24"/>
      <c r="C19" s="24"/>
      <c r="D19" s="25"/>
      <c r="E19" s="46"/>
      <c r="F19" s="26"/>
      <c r="G19" s="27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21"/>
  <sheetViews>
    <sheetView showGridLines="0" zoomScale="80" zoomScaleNormal="80" workbookViewId="0">
      <selection activeCell="B29" sqref="B29"/>
    </sheetView>
  </sheetViews>
  <sheetFormatPr defaultColWidth="9.140625" defaultRowHeight="15" x14ac:dyDescent="0.25"/>
  <cols>
    <col min="1" max="1" width="11.1406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1"/>
      <c r="F2" s="38"/>
      <c r="G2" s="3"/>
      <c r="H2" s="3"/>
      <c r="I2" s="3"/>
      <c r="J2" s="3"/>
    </row>
    <row r="3" spans="1:10" ht="15" customHeight="1" x14ac:dyDescent="0.25">
      <c r="C3" s="89" t="s">
        <v>3</v>
      </c>
      <c r="D3" s="89"/>
      <c r="E3" s="89"/>
      <c r="F3" s="39"/>
      <c r="G3" s="3"/>
      <c r="H3" s="3"/>
      <c r="I3" s="3"/>
      <c r="J3" s="3"/>
    </row>
    <row r="4" spans="1:10" ht="15" customHeight="1" x14ac:dyDescent="0.25">
      <c r="C4" s="89"/>
      <c r="D4" s="89"/>
      <c r="E4" s="89"/>
      <c r="F4" s="39"/>
      <c r="G4" s="3"/>
      <c r="H4" s="3"/>
      <c r="I4" s="3"/>
      <c r="J4" s="3"/>
    </row>
    <row r="5" spans="1:10" ht="15" customHeight="1" x14ac:dyDescent="0.25">
      <c r="C5" s="89"/>
      <c r="D5" s="89"/>
      <c r="E5" s="89"/>
      <c r="F5" s="39"/>
      <c r="G5" s="3"/>
      <c r="H5" s="3"/>
      <c r="I5" s="3"/>
      <c r="J5" s="3"/>
    </row>
    <row r="6" spans="1:10" ht="15" customHeight="1" x14ac:dyDescent="0.25">
      <c r="C6" s="89"/>
      <c r="D6" s="89"/>
      <c r="E6" s="89"/>
      <c r="F6" s="39"/>
      <c r="G6" s="3"/>
      <c r="H6" s="3"/>
      <c r="I6" s="3"/>
      <c r="J6" s="3"/>
    </row>
    <row r="7" spans="1:10" ht="5.0999999999999996" customHeight="1" x14ac:dyDescent="0.25">
      <c r="C7" s="89"/>
      <c r="D7" s="89"/>
      <c r="E7" s="89"/>
      <c r="F7" s="39"/>
      <c r="G7" s="3"/>
      <c r="H7" s="3"/>
      <c r="I7" s="3"/>
      <c r="J7" s="3"/>
    </row>
    <row r="8" spans="1:10" ht="23.1" customHeight="1" x14ac:dyDescent="0.25">
      <c r="B8" s="5"/>
      <c r="D8" s="5"/>
      <c r="E8" s="42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52" t="s">
        <v>28</v>
      </c>
      <c r="F10" s="53" t="s">
        <v>52</v>
      </c>
    </row>
    <row r="11" spans="1:10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29" t="s">
        <v>26</v>
      </c>
      <c r="G11" s="57" t="s">
        <v>6</v>
      </c>
    </row>
    <row r="12" spans="1:10" ht="26.25" customHeight="1" x14ac:dyDescent="0.25">
      <c r="A12" s="14">
        <v>44357</v>
      </c>
      <c r="B12" s="65" t="s">
        <v>56</v>
      </c>
      <c r="C12" s="16" t="s">
        <v>36</v>
      </c>
      <c r="D12" s="60">
        <v>941</v>
      </c>
      <c r="E12" s="69">
        <v>1560</v>
      </c>
      <c r="F12" s="36">
        <v>44389</v>
      </c>
      <c r="G12" s="67" t="s">
        <v>53</v>
      </c>
    </row>
    <row r="13" spans="1:10" ht="18" customHeight="1" x14ac:dyDescent="0.25">
      <c r="A13" s="14">
        <v>44363</v>
      </c>
      <c r="B13" s="15" t="s">
        <v>57</v>
      </c>
      <c r="C13" s="68" t="s">
        <v>58</v>
      </c>
      <c r="D13" s="60">
        <v>1350043</v>
      </c>
      <c r="E13" s="69">
        <v>1452.32</v>
      </c>
      <c r="F13" s="36">
        <v>44391</v>
      </c>
      <c r="G13" s="66" t="s">
        <v>48</v>
      </c>
    </row>
    <row r="14" spans="1:10" ht="29.25" customHeight="1" x14ac:dyDescent="0.25">
      <c r="A14" s="14">
        <v>44365</v>
      </c>
      <c r="B14" s="65" t="s">
        <v>12</v>
      </c>
      <c r="C14" s="68" t="s">
        <v>43</v>
      </c>
      <c r="D14" s="60">
        <v>8158</v>
      </c>
      <c r="E14" s="69">
        <v>512.5</v>
      </c>
      <c r="F14" s="36">
        <v>44391</v>
      </c>
      <c r="G14" s="56" t="s">
        <v>14</v>
      </c>
    </row>
    <row r="15" spans="1:10" ht="24" customHeight="1" x14ac:dyDescent="0.25">
      <c r="A15" s="14">
        <v>44371</v>
      </c>
      <c r="B15" s="15" t="s">
        <v>7</v>
      </c>
      <c r="C15" s="16" t="s">
        <v>37</v>
      </c>
      <c r="D15" s="60">
        <v>1451410</v>
      </c>
      <c r="E15" s="69">
        <v>535</v>
      </c>
      <c r="F15" s="36">
        <v>44397</v>
      </c>
      <c r="G15" s="66" t="s">
        <v>19</v>
      </c>
    </row>
    <row r="16" spans="1:10" ht="21.75" customHeight="1" x14ac:dyDescent="0.25">
      <c r="A16" s="14">
        <v>44372</v>
      </c>
      <c r="B16" s="15" t="s">
        <v>7</v>
      </c>
      <c r="C16" s="16" t="s">
        <v>37</v>
      </c>
      <c r="D16" s="60">
        <v>1452623</v>
      </c>
      <c r="E16" s="37">
        <v>993.19</v>
      </c>
      <c r="F16" s="36">
        <v>44399</v>
      </c>
      <c r="G16" s="66" t="s">
        <v>16</v>
      </c>
    </row>
    <row r="17" spans="1:7" ht="18" customHeight="1" x14ac:dyDescent="0.25">
      <c r="A17" s="14"/>
      <c r="B17" s="15"/>
      <c r="C17" s="16"/>
      <c r="D17" s="54"/>
      <c r="E17" s="37"/>
      <c r="F17" s="36"/>
      <c r="G17" s="17"/>
    </row>
    <row r="18" spans="1:7" ht="18" customHeight="1" x14ac:dyDescent="0.25">
      <c r="A18" s="14"/>
      <c r="B18" s="15"/>
      <c r="C18" s="16"/>
      <c r="D18" s="37"/>
      <c r="E18" s="37"/>
      <c r="F18" s="36"/>
      <c r="G18" s="17"/>
    </row>
    <row r="19" spans="1:7" ht="18" customHeight="1" x14ac:dyDescent="0.25">
      <c r="A19" s="14"/>
      <c r="B19" s="15"/>
      <c r="C19" s="16"/>
      <c r="D19" s="37"/>
      <c r="E19" s="37"/>
      <c r="F19" s="36"/>
      <c r="G19" s="17"/>
    </row>
    <row r="20" spans="1:7" ht="18" customHeight="1" x14ac:dyDescent="0.25">
      <c r="A20" s="18"/>
      <c r="B20" s="19" t="s">
        <v>55</v>
      </c>
      <c r="C20" s="19"/>
      <c r="D20" s="20"/>
      <c r="E20" s="45">
        <f>SUM(E12:E19)</f>
        <v>5053.01</v>
      </c>
      <c r="F20" s="21"/>
      <c r="G20" s="22"/>
    </row>
    <row r="21" spans="1:7" ht="18" customHeight="1" x14ac:dyDescent="0.25">
      <c r="A21" s="23"/>
      <c r="B21" s="24"/>
      <c r="C21" s="24"/>
      <c r="D21" s="25"/>
      <c r="E21" s="46"/>
      <c r="F21" s="26"/>
      <c r="G21" s="27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20"/>
  <sheetViews>
    <sheetView showGridLines="0" zoomScale="80" zoomScaleNormal="80" workbookViewId="0">
      <selection activeCell="C29" sqref="C29"/>
    </sheetView>
  </sheetViews>
  <sheetFormatPr defaultColWidth="9.140625" defaultRowHeight="15" x14ac:dyDescent="0.25"/>
  <cols>
    <col min="1" max="1" width="11.1406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22.85546875" style="43" customWidth="1"/>
    <col min="7" max="7" width="22.85546875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5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11"/>
    </row>
    <row r="10" spans="1:11" ht="23.1" customHeight="1" x14ac:dyDescent="0.25">
      <c r="B10" s="5"/>
      <c r="D10" s="9"/>
      <c r="E10" s="52" t="s">
        <v>28</v>
      </c>
      <c r="F10" s="52"/>
      <c r="G10" s="53" t="s">
        <v>59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26.25" customHeight="1" x14ac:dyDescent="0.25">
      <c r="A12" s="14">
        <v>44378</v>
      </c>
      <c r="B12" s="65" t="s">
        <v>35</v>
      </c>
      <c r="C12" s="16" t="s">
        <v>43</v>
      </c>
      <c r="D12" s="60">
        <v>8412</v>
      </c>
      <c r="E12" s="72">
        <v>290</v>
      </c>
      <c r="F12" s="72">
        <v>290</v>
      </c>
      <c r="G12" s="36">
        <v>44405</v>
      </c>
      <c r="H12" s="73" t="s">
        <v>10</v>
      </c>
    </row>
    <row r="13" spans="1:11" ht="18" customHeight="1" x14ac:dyDescent="0.25">
      <c r="A13" s="14">
        <v>44390</v>
      </c>
      <c r="B13" s="65" t="s">
        <v>35</v>
      </c>
      <c r="C13" s="16" t="s">
        <v>43</v>
      </c>
      <c r="D13" s="60">
        <v>8687</v>
      </c>
      <c r="E13" s="72">
        <v>849</v>
      </c>
      <c r="F13" s="72">
        <v>21</v>
      </c>
      <c r="G13" s="36">
        <v>44419</v>
      </c>
      <c r="H13" s="74" t="s">
        <v>14</v>
      </c>
    </row>
    <row r="14" spans="1:11" ht="29.25" customHeight="1" x14ac:dyDescent="0.25">
      <c r="A14" s="14">
        <v>44390</v>
      </c>
      <c r="B14" s="65" t="s">
        <v>57</v>
      </c>
      <c r="C14" s="68" t="s">
        <v>58</v>
      </c>
      <c r="D14" s="60">
        <v>1359549</v>
      </c>
      <c r="E14" s="72">
        <v>1766.78</v>
      </c>
      <c r="F14" s="72">
        <v>300</v>
      </c>
      <c r="G14" s="36">
        <v>44416</v>
      </c>
      <c r="H14" s="75" t="s">
        <v>48</v>
      </c>
    </row>
    <row r="15" spans="1:11" ht="21.75" customHeight="1" x14ac:dyDescent="0.25">
      <c r="A15" s="14">
        <v>44391</v>
      </c>
      <c r="B15" s="15" t="s">
        <v>5</v>
      </c>
      <c r="C15" s="16" t="s">
        <v>36</v>
      </c>
      <c r="D15" s="60">
        <v>949</v>
      </c>
      <c r="E15" s="72">
        <v>1125</v>
      </c>
      <c r="F15" s="72">
        <v>1125</v>
      </c>
      <c r="G15" s="36">
        <v>44421</v>
      </c>
      <c r="H15" s="76" t="s">
        <v>53</v>
      </c>
    </row>
    <row r="16" spans="1:11" ht="24" customHeight="1" x14ac:dyDescent="0.25">
      <c r="A16" s="14">
        <v>44392</v>
      </c>
      <c r="B16" s="15" t="s">
        <v>7</v>
      </c>
      <c r="C16" s="16" t="s">
        <v>37</v>
      </c>
      <c r="D16" s="60">
        <v>1460671</v>
      </c>
      <c r="E16" s="72">
        <v>591</v>
      </c>
      <c r="F16" s="72">
        <v>591</v>
      </c>
      <c r="G16" s="36">
        <v>44418</v>
      </c>
      <c r="H16" s="76" t="s">
        <v>61</v>
      </c>
    </row>
    <row r="17" spans="1:8" ht="18" customHeight="1" x14ac:dyDescent="0.25">
      <c r="A17" s="14"/>
      <c r="B17" s="15"/>
      <c r="C17" s="16"/>
      <c r="D17" s="37"/>
      <c r="E17" s="37"/>
      <c r="F17" s="37"/>
      <c r="G17" s="36"/>
      <c r="H17" s="17"/>
    </row>
    <row r="18" spans="1:8" ht="18" customHeight="1" x14ac:dyDescent="0.25">
      <c r="A18" s="14"/>
      <c r="B18" s="15"/>
      <c r="C18" s="16"/>
      <c r="D18" s="37"/>
      <c r="E18" s="37"/>
      <c r="F18" s="37"/>
      <c r="G18" s="36"/>
      <c r="H18" s="17"/>
    </row>
    <row r="19" spans="1:8" ht="18" customHeight="1" x14ac:dyDescent="0.25">
      <c r="A19" s="18"/>
      <c r="B19" s="19" t="s">
        <v>60</v>
      </c>
      <c r="C19" s="19"/>
      <c r="D19" s="20"/>
      <c r="E19" s="45">
        <f>SUM(E12:E18)</f>
        <v>4621.78</v>
      </c>
      <c r="F19" s="71">
        <f>SUM(F12:F18)</f>
        <v>2327</v>
      </c>
      <c r="G19" s="21"/>
      <c r="H19" s="22"/>
    </row>
    <row r="20" spans="1:8" ht="18" customHeight="1" x14ac:dyDescent="0.25">
      <c r="A20" s="23"/>
      <c r="B20" s="24"/>
      <c r="C20" s="24"/>
      <c r="D20" s="25"/>
      <c r="E20" s="46"/>
      <c r="F20" s="46"/>
      <c r="G20" s="26"/>
      <c r="H20" s="27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26"/>
  <sheetViews>
    <sheetView showGridLines="0" zoomScale="80" zoomScaleNormal="80" workbookViewId="0">
      <selection activeCell="G45" sqref="G45"/>
    </sheetView>
  </sheetViews>
  <sheetFormatPr defaultColWidth="9.140625" defaultRowHeight="15" x14ac:dyDescent="0.25"/>
  <cols>
    <col min="1" max="1" width="11.14062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18.85546875" style="43" customWidth="1"/>
    <col min="7" max="7" width="19" style="12" customWidth="1"/>
    <col min="8" max="8" width="63.28515625" style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5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11"/>
    </row>
    <row r="10" spans="1:11" ht="23.1" customHeight="1" x14ac:dyDescent="0.25">
      <c r="B10" s="5"/>
      <c r="D10" s="9"/>
      <c r="E10" s="52" t="s">
        <v>28</v>
      </c>
      <c r="F10" s="52"/>
      <c r="G10" s="53" t="s">
        <v>63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26.25" customHeight="1" x14ac:dyDescent="0.25">
      <c r="A12" s="14">
        <v>44414</v>
      </c>
      <c r="B12" s="65" t="s">
        <v>11</v>
      </c>
      <c r="C12" s="68" t="s">
        <v>42</v>
      </c>
      <c r="D12" s="78">
        <v>175456</v>
      </c>
      <c r="E12" s="72">
        <v>1680</v>
      </c>
      <c r="F12" s="72">
        <v>1680</v>
      </c>
      <c r="G12" s="55">
        <v>44443</v>
      </c>
      <c r="H12" s="66" t="s">
        <v>65</v>
      </c>
    </row>
    <row r="13" spans="1:11" ht="18" customHeight="1" x14ac:dyDescent="0.25">
      <c r="A13" s="14">
        <v>44418</v>
      </c>
      <c r="B13" s="15" t="s">
        <v>31</v>
      </c>
      <c r="C13" s="16" t="s">
        <v>38</v>
      </c>
      <c r="D13" s="78">
        <v>211361</v>
      </c>
      <c r="E13" s="72">
        <v>75.849999999999994</v>
      </c>
      <c r="F13" s="72">
        <v>75.849999999999994</v>
      </c>
      <c r="G13" s="55">
        <v>44448</v>
      </c>
      <c r="H13" s="66" t="s">
        <v>19</v>
      </c>
    </row>
    <row r="14" spans="1:11" ht="29.25" customHeight="1" x14ac:dyDescent="0.25">
      <c r="A14" s="14">
        <v>44424</v>
      </c>
      <c r="B14" s="65" t="s">
        <v>15</v>
      </c>
      <c r="C14" s="16" t="s">
        <v>44</v>
      </c>
      <c r="D14" s="78">
        <v>1117800</v>
      </c>
      <c r="E14" s="72">
        <v>555.58000000000004</v>
      </c>
      <c r="F14" s="72">
        <v>385.38</v>
      </c>
      <c r="G14" s="55">
        <v>44451</v>
      </c>
      <c r="H14" s="56" t="s">
        <v>16</v>
      </c>
    </row>
    <row r="15" spans="1:11" ht="21.75" customHeight="1" x14ac:dyDescent="0.25">
      <c r="A15" s="14">
        <v>44427</v>
      </c>
      <c r="B15" s="15" t="s">
        <v>35</v>
      </c>
      <c r="C15" s="16" t="s">
        <v>43</v>
      </c>
      <c r="D15" s="78">
        <v>9307</v>
      </c>
      <c r="E15" s="72">
        <v>311</v>
      </c>
      <c r="F15" s="72">
        <v>311</v>
      </c>
      <c r="G15" s="55">
        <v>44451</v>
      </c>
      <c r="H15" s="66" t="s">
        <v>66</v>
      </c>
    </row>
    <row r="16" spans="1:11" ht="21.75" customHeight="1" x14ac:dyDescent="0.25">
      <c r="A16" s="14">
        <v>44431</v>
      </c>
      <c r="B16" s="15" t="s">
        <v>57</v>
      </c>
      <c r="C16" s="16" t="s">
        <v>58</v>
      </c>
      <c r="D16" s="78">
        <v>1373976</v>
      </c>
      <c r="E16" s="72">
        <v>1259.68</v>
      </c>
      <c r="F16" s="72">
        <v>455.3</v>
      </c>
      <c r="G16" s="55">
        <v>44457</v>
      </c>
      <c r="H16" s="66" t="s">
        <v>67</v>
      </c>
    </row>
    <row r="17" spans="1:8" ht="21.75" customHeight="1" x14ac:dyDescent="0.25">
      <c r="A17" s="14">
        <v>44431</v>
      </c>
      <c r="B17" s="15" t="s">
        <v>17</v>
      </c>
      <c r="C17" s="16" t="s">
        <v>45</v>
      </c>
      <c r="D17" s="78">
        <v>201419</v>
      </c>
      <c r="E17" s="72">
        <v>682.94</v>
      </c>
      <c r="F17" s="72">
        <v>100</v>
      </c>
      <c r="G17" s="55" t="s">
        <v>70</v>
      </c>
      <c r="H17" s="66" t="s">
        <v>66</v>
      </c>
    </row>
    <row r="18" spans="1:8" ht="21.75" customHeight="1" x14ac:dyDescent="0.25">
      <c r="A18" s="14">
        <v>44432</v>
      </c>
      <c r="B18" s="15" t="s">
        <v>18</v>
      </c>
      <c r="C18" s="16" t="s">
        <v>39</v>
      </c>
      <c r="D18" s="78">
        <v>85217</v>
      </c>
      <c r="E18" s="72">
        <v>840</v>
      </c>
      <c r="F18" s="72">
        <v>840</v>
      </c>
      <c r="G18" s="55">
        <v>44456</v>
      </c>
      <c r="H18" s="66" t="s">
        <v>68</v>
      </c>
    </row>
    <row r="19" spans="1:8" ht="24" customHeight="1" x14ac:dyDescent="0.25">
      <c r="A19" s="14">
        <v>44432</v>
      </c>
      <c r="B19" s="15" t="s">
        <v>35</v>
      </c>
      <c r="C19" s="16" t="s">
        <v>43</v>
      </c>
      <c r="D19" s="78">
        <v>9388</v>
      </c>
      <c r="E19" s="72">
        <v>730</v>
      </c>
      <c r="F19" s="72">
        <v>500</v>
      </c>
      <c r="G19" s="55">
        <v>44457</v>
      </c>
      <c r="H19" s="66" t="s">
        <v>69</v>
      </c>
    </row>
    <row r="20" spans="1:8" ht="18" customHeight="1" x14ac:dyDescent="0.25">
      <c r="A20" s="14">
        <v>44438</v>
      </c>
      <c r="B20" s="15" t="s">
        <v>5</v>
      </c>
      <c r="C20" s="16" t="s">
        <v>36</v>
      </c>
      <c r="D20" s="78">
        <v>966</v>
      </c>
      <c r="E20" s="37">
        <v>976</v>
      </c>
      <c r="F20" s="37">
        <v>976</v>
      </c>
      <c r="G20" s="36">
        <v>44469</v>
      </c>
      <c r="H20" s="66" t="s">
        <v>68</v>
      </c>
    </row>
    <row r="21" spans="1:8" ht="18" customHeight="1" x14ac:dyDescent="0.25">
      <c r="A21" s="14">
        <v>44439</v>
      </c>
      <c r="B21" s="15" t="s">
        <v>73</v>
      </c>
      <c r="C21" s="16" t="s">
        <v>38</v>
      </c>
      <c r="D21" s="78">
        <v>212575</v>
      </c>
      <c r="E21" s="37">
        <v>750</v>
      </c>
      <c r="F21" s="37">
        <v>233</v>
      </c>
      <c r="G21" s="36">
        <v>44468</v>
      </c>
      <c r="H21" s="17" t="s">
        <v>74</v>
      </c>
    </row>
    <row r="22" spans="1:8" ht="18" customHeight="1" x14ac:dyDescent="0.25">
      <c r="A22" s="14">
        <v>44439</v>
      </c>
      <c r="B22" s="15" t="s">
        <v>35</v>
      </c>
      <c r="C22" s="16" t="s">
        <v>43</v>
      </c>
      <c r="D22" s="78">
        <v>9523</v>
      </c>
      <c r="E22" s="37">
        <v>120</v>
      </c>
      <c r="F22" s="37">
        <v>120</v>
      </c>
      <c r="G22" s="36">
        <v>44118</v>
      </c>
      <c r="H22" s="59" t="s">
        <v>48</v>
      </c>
    </row>
    <row r="23" spans="1:8" ht="18" customHeight="1" x14ac:dyDescent="0.25">
      <c r="A23" s="14"/>
      <c r="B23" s="15"/>
      <c r="C23" s="16"/>
      <c r="D23" s="78"/>
      <c r="E23" s="37"/>
      <c r="F23" s="37"/>
      <c r="G23" s="36"/>
      <c r="H23" s="17"/>
    </row>
    <row r="24" spans="1:8" ht="18" customHeight="1" x14ac:dyDescent="0.25">
      <c r="A24" s="14"/>
      <c r="B24" s="15"/>
      <c r="C24" s="16"/>
      <c r="D24" s="78"/>
      <c r="E24" s="37"/>
      <c r="F24" s="37"/>
      <c r="G24" s="36"/>
      <c r="H24" s="17"/>
    </row>
    <row r="25" spans="1:8" ht="18" customHeight="1" x14ac:dyDescent="0.25">
      <c r="A25" s="18"/>
      <c r="B25" s="19" t="s">
        <v>64</v>
      </c>
      <c r="C25" s="19"/>
      <c r="D25" s="20"/>
      <c r="E25" s="45">
        <f>SUM(E12:E24)</f>
        <v>7981.0499999999993</v>
      </c>
      <c r="F25" s="71">
        <f>SUM(F12:F24)</f>
        <v>5676.5300000000007</v>
      </c>
      <c r="G25" s="21"/>
      <c r="H25" s="77"/>
    </row>
    <row r="26" spans="1:8" ht="18" customHeight="1" x14ac:dyDescent="0.25">
      <c r="A26" s="23"/>
      <c r="B26" s="24"/>
      <c r="C26" s="24"/>
      <c r="D26" s="25"/>
      <c r="E26" s="46"/>
      <c r="F26" s="46"/>
      <c r="G26" s="26"/>
      <c r="H26" s="27"/>
    </row>
  </sheetData>
  <autoFilter ref="A11:H11" xr:uid="{00000000-0009-0000-0000-000005000000}"/>
  <mergeCells count="1">
    <mergeCell ref="C3:E7"/>
  </mergeCells>
  <pageMargins left="0.511811024" right="0.511811024" top="0.78740157499999996" bottom="0.78740157499999996" header="0.31496062000000002" footer="0.31496062000000002"/>
  <pageSetup paperSize="9"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21"/>
  <sheetViews>
    <sheetView showGridLines="0" zoomScale="80" zoomScaleNormal="80" workbookViewId="0">
      <selection activeCell="B24" sqref="B24"/>
    </sheetView>
  </sheetViews>
  <sheetFormatPr defaultColWidth="9.140625" defaultRowHeight="15" x14ac:dyDescent="0.25"/>
  <cols>
    <col min="1" max="1" width="12.570312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3" bestFit="1" customWidth="1"/>
    <col min="6" max="6" width="18.85546875" style="43" customWidth="1"/>
    <col min="7" max="7" width="19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1"/>
      <c r="F2" s="41"/>
      <c r="G2" s="38"/>
      <c r="H2" s="3"/>
      <c r="I2" s="3"/>
      <c r="J2" s="3"/>
      <c r="K2" s="3"/>
    </row>
    <row r="3" spans="1:11" ht="15" customHeight="1" x14ac:dyDescent="0.25">
      <c r="C3" s="89" t="s">
        <v>3</v>
      </c>
      <c r="D3" s="89"/>
      <c r="E3" s="89"/>
      <c r="F3" s="70"/>
      <c r="G3" s="39"/>
      <c r="H3" s="3"/>
      <c r="I3" s="3"/>
      <c r="J3" s="3"/>
      <c r="K3" s="3"/>
    </row>
    <row r="4" spans="1:11" ht="15" customHeight="1" x14ac:dyDescent="0.25">
      <c r="C4" s="89"/>
      <c r="D4" s="89"/>
      <c r="E4" s="89"/>
      <c r="F4" s="70"/>
      <c r="G4" s="39"/>
      <c r="H4" s="3"/>
      <c r="I4" s="3"/>
      <c r="J4" s="3"/>
      <c r="K4" s="3"/>
    </row>
    <row r="5" spans="1:11" ht="15" customHeight="1" x14ac:dyDescent="0.25">
      <c r="C5" s="89"/>
      <c r="D5" s="89"/>
      <c r="E5" s="89"/>
      <c r="F5" s="70"/>
      <c r="G5" s="39"/>
      <c r="H5" s="3"/>
      <c r="I5" s="3"/>
      <c r="J5" s="3"/>
      <c r="K5" s="3"/>
    </row>
    <row r="6" spans="1:11" ht="15" customHeight="1" x14ac:dyDescent="0.25">
      <c r="C6" s="89"/>
      <c r="D6" s="89"/>
      <c r="E6" s="89"/>
      <c r="F6" s="70"/>
      <c r="G6" s="39"/>
      <c r="H6" s="3"/>
      <c r="I6" s="3"/>
      <c r="J6" s="3"/>
      <c r="K6" s="3"/>
    </row>
    <row r="7" spans="1:11" ht="5.0999999999999996" customHeight="1" x14ac:dyDescent="0.25">
      <c r="C7" s="89"/>
      <c r="D7" s="89"/>
      <c r="E7" s="89"/>
      <c r="F7" s="70"/>
      <c r="G7" s="39"/>
      <c r="H7" s="3"/>
      <c r="I7" s="3"/>
      <c r="J7" s="3"/>
      <c r="K7" s="3"/>
    </row>
    <row r="8" spans="1:11" ht="23.1" customHeight="1" x14ac:dyDescent="0.25">
      <c r="B8" s="5"/>
      <c r="D8" s="79"/>
      <c r="E8" s="42"/>
      <c r="F8" s="42"/>
      <c r="G8" s="6"/>
    </row>
    <row r="9" spans="1:11" ht="23.1" customHeight="1" x14ac:dyDescent="0.25">
      <c r="A9" s="5" t="s">
        <v>0</v>
      </c>
      <c r="B9" s="2" t="s">
        <v>4</v>
      </c>
      <c r="C9" s="10"/>
      <c r="D9" s="80"/>
    </row>
    <row r="10" spans="1:11" ht="23.1" customHeight="1" x14ac:dyDescent="0.25">
      <c r="B10" s="5"/>
      <c r="D10" s="81"/>
      <c r="E10" s="52" t="s">
        <v>28</v>
      </c>
      <c r="F10" s="52"/>
      <c r="G10" s="53" t="s">
        <v>71</v>
      </c>
    </row>
    <row r="11" spans="1:11" s="4" customFormat="1" ht="43.5" customHeight="1" x14ac:dyDescent="0.25">
      <c r="A11" s="57" t="s">
        <v>1</v>
      </c>
      <c r="B11" s="57" t="s">
        <v>2</v>
      </c>
      <c r="C11" s="28" t="s">
        <v>22</v>
      </c>
      <c r="D11" s="28" t="s">
        <v>23</v>
      </c>
      <c r="E11" s="58" t="s">
        <v>24</v>
      </c>
      <c r="F11" s="58" t="s">
        <v>62</v>
      </c>
      <c r="G11" s="29" t="s">
        <v>26</v>
      </c>
      <c r="H11" s="57" t="s">
        <v>6</v>
      </c>
    </row>
    <row r="12" spans="1:11" ht="26.25" customHeight="1" x14ac:dyDescent="0.25">
      <c r="A12" s="14">
        <v>44448</v>
      </c>
      <c r="B12" s="65" t="s">
        <v>7</v>
      </c>
      <c r="C12" s="68" t="s">
        <v>37</v>
      </c>
      <c r="D12" s="82">
        <v>1482138</v>
      </c>
      <c r="E12" s="72">
        <v>511.8</v>
      </c>
      <c r="F12" s="72">
        <v>124.8</v>
      </c>
      <c r="G12" s="55">
        <v>44470</v>
      </c>
      <c r="H12" s="66" t="s">
        <v>75</v>
      </c>
    </row>
    <row r="13" spans="1:11" ht="18" customHeight="1" x14ac:dyDescent="0.25">
      <c r="A13" s="14">
        <v>44453</v>
      </c>
      <c r="B13" s="15" t="s">
        <v>15</v>
      </c>
      <c r="C13" s="16" t="s">
        <v>44</v>
      </c>
      <c r="D13" s="82">
        <v>1125767</v>
      </c>
      <c r="E13" s="72">
        <v>149.72</v>
      </c>
      <c r="F13" s="72">
        <v>149.72</v>
      </c>
      <c r="G13" s="55">
        <v>44482</v>
      </c>
      <c r="H13" s="66" t="s">
        <v>76</v>
      </c>
    </row>
    <row r="14" spans="1:11" ht="29.25" customHeight="1" x14ac:dyDescent="0.25">
      <c r="A14" s="14">
        <v>44456</v>
      </c>
      <c r="B14" s="65" t="s">
        <v>77</v>
      </c>
      <c r="C14" s="16" t="s">
        <v>78</v>
      </c>
      <c r="D14" s="82">
        <v>1601</v>
      </c>
      <c r="E14" s="72">
        <v>458</v>
      </c>
      <c r="F14" s="72">
        <v>458</v>
      </c>
      <c r="G14" s="55">
        <v>44469</v>
      </c>
      <c r="H14" s="66" t="s">
        <v>79</v>
      </c>
    </row>
    <row r="15" spans="1:11" ht="21.75" customHeight="1" x14ac:dyDescent="0.25">
      <c r="A15" s="14">
        <v>44466</v>
      </c>
      <c r="B15" s="15" t="s">
        <v>5</v>
      </c>
      <c r="C15" s="16" t="s">
        <v>36</v>
      </c>
      <c r="D15" s="82">
        <v>979</v>
      </c>
      <c r="E15" s="72">
        <v>1060</v>
      </c>
      <c r="F15" s="72">
        <v>1060</v>
      </c>
      <c r="G15" s="55">
        <v>44496</v>
      </c>
      <c r="H15" s="66" t="s">
        <v>80</v>
      </c>
    </row>
    <row r="16" spans="1:11" ht="21.75" customHeight="1" x14ac:dyDescent="0.25">
      <c r="A16" s="14">
        <v>44468</v>
      </c>
      <c r="B16" s="15" t="s">
        <v>15</v>
      </c>
      <c r="C16" s="16" t="s">
        <v>44</v>
      </c>
      <c r="D16" s="82">
        <v>1130192</v>
      </c>
      <c r="E16" s="72">
        <v>378</v>
      </c>
      <c r="F16" s="72">
        <v>378</v>
      </c>
      <c r="G16" s="55">
        <v>44496</v>
      </c>
      <c r="H16" s="66" t="s">
        <v>76</v>
      </c>
    </row>
    <row r="17" spans="1:8" ht="21.75" customHeight="1" x14ac:dyDescent="0.25">
      <c r="A17" s="14"/>
      <c r="B17" s="15"/>
      <c r="C17" s="16"/>
      <c r="D17" s="82"/>
      <c r="E17" s="72"/>
      <c r="F17" s="72"/>
      <c r="G17" s="55"/>
      <c r="H17" s="66"/>
    </row>
    <row r="18" spans="1:8" ht="18" customHeight="1" x14ac:dyDescent="0.25">
      <c r="A18" s="14"/>
      <c r="B18" s="15"/>
      <c r="C18" s="16"/>
      <c r="D18" s="37"/>
      <c r="E18" s="37"/>
      <c r="F18" s="37"/>
      <c r="G18" s="36"/>
      <c r="H18" s="17"/>
    </row>
    <row r="19" spans="1:8" ht="18" customHeight="1" x14ac:dyDescent="0.25">
      <c r="A19" s="14"/>
      <c r="B19" s="15"/>
      <c r="C19" s="16"/>
      <c r="D19" s="37"/>
      <c r="E19" s="37"/>
      <c r="F19" s="37"/>
      <c r="G19" s="36"/>
      <c r="H19" s="17"/>
    </row>
    <row r="20" spans="1:8" ht="18" customHeight="1" x14ac:dyDescent="0.25">
      <c r="A20" s="18"/>
      <c r="B20" s="19" t="s">
        <v>72</v>
      </c>
      <c r="C20" s="19"/>
      <c r="D20" s="83"/>
      <c r="E20" s="45">
        <f>SUM(E12:E19)</f>
        <v>2557.52</v>
      </c>
      <c r="F20" s="71">
        <f>SUM(F12:F19)</f>
        <v>2170.52</v>
      </c>
      <c r="G20" s="21"/>
      <c r="H20" s="77"/>
    </row>
    <row r="21" spans="1:8" ht="18" customHeight="1" x14ac:dyDescent="0.25">
      <c r="A21" s="23"/>
      <c r="B21" s="24"/>
      <c r="C21" s="24"/>
      <c r="D21" s="25"/>
      <c r="E21" s="46"/>
      <c r="F21" s="46"/>
      <c r="G21" s="26"/>
      <c r="H21" s="27"/>
    </row>
  </sheetData>
  <autoFilter ref="A11:H11" xr:uid="{00000000-0009-0000-0000-000006000000}">
    <sortState xmlns:xlrd2="http://schemas.microsoft.com/office/spreadsheetml/2017/richdata2" ref="A12:H16">
      <sortCondition ref="A11"/>
    </sortState>
  </autoFilter>
  <mergeCells count="1">
    <mergeCell ref="C3:E7"/>
  </mergeCells>
  <pageMargins left="0.511811024" right="0.511811024" top="0.78740157499999996" bottom="0.78740157499999996" header="0.31496062000000002" footer="0.31496062000000002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JAN 21</vt:lpstr>
      <vt:lpstr>FEV 21</vt:lpstr>
      <vt:lpstr>MAR 21</vt:lpstr>
      <vt:lpstr>ABRIL 21</vt:lpstr>
      <vt:lpstr>MAIO 21</vt:lpstr>
      <vt:lpstr>JUNHO 21</vt:lpstr>
      <vt:lpstr>JULHO 21</vt:lpstr>
      <vt:lpstr>AGOSTO 21</vt:lpstr>
      <vt:lpstr>SETEMBRO 21</vt:lpstr>
      <vt:lpstr>OUTUBRO 21</vt:lpstr>
      <vt:lpstr>NOVEMBRO 21</vt:lpstr>
      <vt:lpstr>DEZEMBRO 21</vt:lpstr>
      <vt:lpstr>'ABRIL 21'!Area_de_impressao</vt:lpstr>
      <vt:lpstr>'AGOSTO 21'!Area_de_impressao</vt:lpstr>
      <vt:lpstr>'DEZEMBRO 21'!Area_de_impressao</vt:lpstr>
      <vt:lpstr>'JULHO 21'!Area_de_impressao</vt:lpstr>
      <vt:lpstr>'JUNHO 21'!Area_de_impressao</vt:lpstr>
      <vt:lpstr>'MAIO 21'!Area_de_impressao</vt:lpstr>
      <vt:lpstr>'MAR 21'!Area_de_impressao</vt:lpstr>
      <vt:lpstr>'NOVEMBRO 21'!Area_de_impressao</vt:lpstr>
      <vt:lpstr>'OUTUBRO 21'!Area_de_impressao</vt:lpstr>
      <vt:lpstr>'SETEMBRO 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Mendonça</dc:creator>
  <cp:lastModifiedBy>Aline Oliveira Campos Rabelo</cp:lastModifiedBy>
  <cp:lastPrinted>2020-06-01T16:06:37Z</cp:lastPrinted>
  <dcterms:created xsi:type="dcterms:W3CDTF">2020-03-19T20:45:52Z</dcterms:created>
  <dcterms:modified xsi:type="dcterms:W3CDTF">2023-01-20T16:26:02Z</dcterms:modified>
</cp:coreProperties>
</file>