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<sst xmlns="http://schemas.openxmlformats.org/spreadsheetml/2006/main" count="84" uniqueCount="82">
  <si>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</si>
  <si>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</si>
  <si>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</si>
  <si>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</si>
  <si>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</si>
  <si>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</si>
  <si>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</si>
  <si>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</si>
  <si>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</si>
  <si>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</si>
  <si>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</si>
  <si>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</si>
  <si>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</si>
  <si>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</si>
  <si>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</si>
  <si>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</si>
  <si>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</si>
  <si>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</si>
  <si>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</si>
  <si>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</si>
  <si>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</si>
  <si>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</si>
  <si>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</si>
  <si>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</si>
  <si>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</si>
  <si>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</si>
  <si>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</si>
  <si>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</si>
  <si>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</si>
  <si>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</si>
  <si>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</si>
  <si>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</si>
  <si>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</si>
  <si>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</si>
  <si>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</si>
  <si>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</si>
  <si>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</si>
  <si>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</si>
  <si>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</si>
  <si>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</si>
  <si>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</si>
  <si>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</si>
  <si>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</si>
  <si>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</si>
  <si>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</si>
  <si>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</si>
  <si>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</si>
  <si>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</si>
  <si>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</si>
  <si>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</si>
  <si>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</si>
  <si>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 SALDO BANCÁRIO FINAL EM: 31/12/2021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</si>
  <si>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</si>
  <si>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</si>
  <si>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</si>
  <si>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</si>
  <si>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</si>
  <si>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</si>
  <si>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</si>
  <si>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</si>
  <si>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</si>
  <si>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</si>
  <si>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</si>
  <si>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</si>
  <si>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</si>
  <si>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</si>
  <si>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</si>
  <si>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</si>
  <si>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</si>
  <si>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</si>
  <si>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</si>
  <si>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</si>
  <si>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VIGÊNCIA DO CONTRATO DE GESTÃO/TERMO ADITIVO: 25/06/2021 A 24/06/2022 - 11º TERMO ADITIVO</t>
  </si>
  <si>
    <t>7.1. Caixa  (Fundo Fixo)</t>
  </si>
  <si>
    <t>Competência: Abril/2021</t>
  </si>
  <si>
    <t>Cleia Alves</t>
  </si>
  <si>
    <t>Financeiro/Custos</t>
  </si>
  <si>
    <t xml:space="preserve">9. Nota Explicativa:   </t>
  </si>
  <si>
    <t>8.1. Glosa - servidores cedidos - (Folha Servidores 03/2021)</t>
  </si>
  <si>
    <t>8.3. Glosa - outras (discriminar) (Telefone 01/2021)</t>
  </si>
  <si>
    <t>Goiania-GO, 07/Janeiro/2022</t>
  </si>
  <si>
    <t>5.1.8. Outros (a) (Reembolso de despesas, Depósito Judicial)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</si>
</sst>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169" fontId="57" fillId="0" borderId="10" xfId="44" applyFont="1" applyBorder="1" applyAlignment="1">
      <alignment horizontal="right"/>
    </xf>
    <xf numFmtId="169" fontId="56" fillId="0" borderId="10" xfId="44" applyFont="1" applyBorder="1" applyAlignment="1">
      <alignment horizontal="right"/>
    </xf>
    <xf numFmtId="169" fontId="57" fillId="33" borderId="10" xfId="44" applyFont="1" applyFill="1" applyBorder="1" applyAlignment="1">
      <alignment horizontal="right"/>
    </xf>
    <xf numFmtId="169" fontId="56" fillId="33" borderId="10" xfId="44" applyFont="1" applyFill="1" applyBorder="1" applyAlignment="1">
      <alignment horizontal="right"/>
    </xf>
    <xf numFmtId="169" fontId="54" fillId="0" borderId="10" xfId="44" applyFont="1" applyBorder="1" applyAlignment="1">
      <alignment horizontal="justify"/>
    </xf>
    <xf numFmtId="169" fontId="57" fillId="0" borderId="10" xfId="44" applyFont="1" applyFill="1" applyBorder="1" applyAlignment="1">
      <alignment horizontal="right"/>
    </xf>
    <xf numFmtId="169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169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9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97"/>
  <sheetViews>
    <sheetView showGridLines="0" tabSelected="1" zoomScalePageLayoutView="0" workbookViewId="0" topLeftCell="A46">
      <selection activeCell="A62" sqref="A62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68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9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9" t="s">
        <v>70</v>
      </c>
      <c r="C14" s="2"/>
      <c r="D14" s="34"/>
      <c r="E14" s="2"/>
      <c r="F14" s="2"/>
    </row>
    <row r="15" spans="1:6" ht="13.5" customHeight="1">
      <c r="A15" s="42" t="s">
        <v>71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9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9" t="s">
        <v>69</v>
      </c>
      <c r="C17" s="2"/>
      <c r="D17" s="34"/>
      <c r="E17" s="2"/>
      <c r="F17" s="2"/>
    </row>
    <row r="18" spans="1:6" ht="13.5" customHeight="1">
      <c r="A18" s="42" t="s">
        <v>72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40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74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60</v>
      </c>
      <c r="B26" s="26">
        <v>286.12</v>
      </c>
      <c r="C26" s="13"/>
      <c r="D26" s="37"/>
      <c r="E26" s="13"/>
      <c r="F26" s="13"/>
    </row>
    <row r="27" spans="1:6" s="14" customFormat="1" ht="13.5" customHeight="1">
      <c r="A27" s="18" t="s">
        <v>47</v>
      </c>
      <c r="B27" s="26">
        <v>125.47</v>
      </c>
      <c r="C27" s="13"/>
      <c r="D27" s="37"/>
      <c r="E27" s="13"/>
      <c r="F27" s="13"/>
    </row>
    <row r="28" spans="1:6" s="14" customFormat="1" ht="13.5" customHeight="1">
      <c r="A28" s="18" t="s">
        <v>48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49</v>
      </c>
      <c r="B29" s="26">
        <v>2318835.66</v>
      </c>
      <c r="C29" s="13"/>
      <c r="D29" s="37"/>
      <c r="E29" s="13"/>
      <c r="F29" s="13"/>
    </row>
    <row r="30" spans="1:6" s="14" customFormat="1" ht="13.5" customHeight="1">
      <c r="A30" s="18" t="s">
        <v>50</v>
      </c>
      <c r="B30" s="26">
        <v>4754737.89</v>
      </c>
      <c r="C30" s="13"/>
      <c r="D30" s="37"/>
      <c r="E30" s="13"/>
      <c r="F30" s="13"/>
    </row>
    <row r="31" spans="1:6" s="14" customFormat="1" ht="13.5" customHeight="1">
      <c r="A31" s="20" t="s">
        <v>61</v>
      </c>
      <c r="B31" s="27">
        <f>SUM(B26:B30)</f>
        <v>7073985.14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9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63</v>
      </c>
      <c r="B34" s="38">
        <v>1712361.66</v>
      </c>
      <c r="C34" s="13"/>
      <c r="D34" s="37"/>
      <c r="E34" s="13"/>
      <c r="F34" s="13"/>
    </row>
    <row r="35" spans="1:6" s="14" customFormat="1" ht="13.5" customHeight="1">
      <c r="A35" s="18" t="s">
        <v>64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56</v>
      </c>
      <c r="B36" s="26">
        <v>9996.1</v>
      </c>
      <c r="C36" s="13"/>
      <c r="D36" s="37"/>
      <c r="E36" s="13"/>
      <c r="F36" s="13"/>
    </row>
    <row r="37" spans="1:6" s="14" customFormat="1" ht="13.5" customHeight="1">
      <c r="A37" s="18" t="s">
        <v>57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65</v>
      </c>
      <c r="B38" s="26">
        <f>2100+286.12+394</f>
        <v>2780.12</v>
      </c>
      <c r="C38" s="13"/>
      <c r="D38" s="37"/>
      <c r="E38" s="13"/>
      <c r="F38" s="13"/>
    </row>
    <row r="39" spans="1:6" s="14" customFormat="1" ht="13.5" customHeight="1">
      <c r="A39" s="20" t="s">
        <v>62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1725137.8800000001</v>
      </c>
      <c r="C40" s="13"/>
      <c r="D40" s="37"/>
      <c r="E40" s="13"/>
      <c r="F40" s="13"/>
    </row>
    <row r="41" spans="1:6" s="14" customFormat="1" ht="13.5" customHeight="1">
      <c r="A41" s="22" t="s">
        <v>10</v>
      </c>
      <c r="B41" s="28"/>
      <c r="C41" s="13"/>
      <c r="D41" s="37"/>
      <c r="E41" s="13"/>
      <c r="F41" s="13"/>
    </row>
    <row r="42" spans="1:6" s="14" customFormat="1" ht="13.5" customHeight="1">
      <c r="A42" s="18" t="s">
        <v>58</v>
      </c>
      <c r="B42" s="31">
        <v>2165992.41</v>
      </c>
      <c r="C42" s="13"/>
      <c r="D42" s="37"/>
      <c r="E42" s="13"/>
      <c r="F42" s="13"/>
    </row>
    <row r="43" spans="1:6" s="14" customFormat="1" ht="13.5" customHeight="1">
      <c r="A43" s="18" t="s">
        <v>66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11</v>
      </c>
      <c r="B44" s="32">
        <f>SUM(B42:B43)</f>
        <v>2165992.41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15</v>
      </c>
      <c r="B46" s="21"/>
      <c r="C46" s="13"/>
      <c r="D46" s="37"/>
      <c r="E46" s="13"/>
      <c r="F46" s="13"/>
    </row>
    <row r="47" spans="1:6" s="14" customFormat="1" ht="13.5" customHeight="1">
      <c r="A47" s="18" t="s">
        <v>59</v>
      </c>
      <c r="B47" s="26">
        <v>1635986.33</v>
      </c>
      <c r="C47" s="13"/>
      <c r="D47" s="37"/>
      <c r="E47" s="13"/>
      <c r="F47" s="13"/>
    </row>
    <row r="48" spans="1:6" s="14" customFormat="1" ht="13.5" customHeight="1">
      <c r="A48" s="20" t="s">
        <v>12</v>
      </c>
      <c r="B48" s="27">
        <f>SUM(B47)</f>
        <v>1635986.33</v>
      </c>
      <c r="C48" s="13"/>
      <c r="D48" s="37"/>
      <c r="E48" s="13"/>
      <c r="F48" s="13"/>
    </row>
    <row r="49" spans="1:6" s="14" customFormat="1" ht="13.5" customHeight="1">
      <c r="A49" s="18" t="s">
        <v>67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13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14</v>
      </c>
      <c r="B51" s="29">
        <f>B48+B50</f>
        <v>1635986.33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16</v>
      </c>
      <c r="B53" s="21"/>
      <c r="C53" s="13"/>
      <c r="D53" s="37"/>
      <c r="E53" s="13"/>
      <c r="F53" s="13"/>
    </row>
    <row r="54" spans="1:6" s="14" customFormat="1" ht="13.5" customHeight="1">
      <c r="A54" s="22" t="s">
        <v>17</v>
      </c>
      <c r="B54" s="21"/>
      <c r="C54" s="13"/>
      <c r="D54" s="37"/>
      <c r="E54" s="13"/>
      <c r="F54" s="13"/>
    </row>
    <row r="55" spans="1:6" s="14" customFormat="1" ht="13.5" customHeight="1">
      <c r="A55" s="18" t="s">
        <v>18</v>
      </c>
      <c r="B55" s="26">
        <f>495165.69+86762.06+1044.96</f>
        <v>582972.71</v>
      </c>
      <c r="C55" s="13"/>
      <c r="D55" s="37"/>
      <c r="E55" s="13"/>
      <c r="F55" s="13"/>
    </row>
    <row r="56" spans="1:6" s="14" customFormat="1" ht="13.5" customHeight="1">
      <c r="A56" s="18" t="s">
        <v>19</v>
      </c>
      <c r="B56" s="26">
        <f>486781.08+7177.53-66671.04</f>
        <v>427287.57000000007</v>
      </c>
      <c r="C56" s="13"/>
      <c r="D56" s="37"/>
      <c r="E56" s="13"/>
      <c r="F56" s="13"/>
    </row>
    <row r="57" spans="1:6" s="14" customFormat="1" ht="13.5" customHeight="1">
      <c r="A57" s="18" t="s">
        <v>20</v>
      </c>
      <c r="B57" s="26">
        <f>568046.32+2100+286.12</f>
        <v>570432.44</v>
      </c>
      <c r="C57" s="13"/>
      <c r="D57" s="37"/>
      <c r="E57" s="13"/>
      <c r="F57" s="13"/>
    </row>
    <row r="58" spans="1:6" s="14" customFormat="1" ht="13.5" customHeight="1">
      <c r="A58" s="18" t="s">
        <v>21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22</v>
      </c>
      <c r="B59" s="26">
        <f>125998.74+62.3</f>
        <v>126061.04000000001</v>
      </c>
      <c r="C59" s="13"/>
      <c r="D59" s="37"/>
      <c r="E59" s="13"/>
      <c r="F59" s="13"/>
    </row>
    <row r="60" spans="1:6" s="14" customFormat="1" ht="13.5" customHeight="1">
      <c r="A60" s="18" t="s">
        <v>23</v>
      </c>
      <c r="B60" s="26">
        <f>323867.98+41223.32</f>
        <v>365091.3</v>
      </c>
      <c r="C60" s="13"/>
      <c r="D60" s="37"/>
      <c r="E60" s="13"/>
      <c r="F60" s="13"/>
    </row>
    <row r="61" spans="1:6" s="14" customFormat="1" ht="23.25" customHeight="1">
      <c r="A61" s="18" t="s">
        <v>24</v>
      </c>
      <c r="B61" s="26">
        <v>50660.87</v>
      </c>
      <c r="C61" s="13"/>
      <c r="D61" s="37"/>
      <c r="E61" s="13"/>
      <c r="F61" s="13"/>
    </row>
    <row r="62" spans="1:6" s="14" customFormat="1" ht="13.5" customHeight="1">
      <c r="A62" s="18" t="s">
        <v>81</v>
      </c>
      <c r="B62" s="26">
        <v>394</v>
      </c>
      <c r="C62" s="13"/>
      <c r="D62" s="37"/>
      <c r="E62" s="13"/>
      <c r="F62" s="13"/>
    </row>
    <row r="63" spans="1:6" s="14" customFormat="1" ht="13.5" customHeight="1">
      <c r="A63" s="20" t="s">
        <v>25</v>
      </c>
      <c r="B63" s="27">
        <f>SUM(B55:B62)</f>
        <v>2122899.93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26</v>
      </c>
      <c r="B65" s="21"/>
      <c r="C65" s="13"/>
      <c r="D65" s="37"/>
      <c r="E65" s="13"/>
      <c r="F65" s="13"/>
    </row>
    <row r="66" spans="1:6" s="14" customFormat="1" ht="13.5" customHeight="1">
      <c r="A66" s="18" t="s">
        <v>27</v>
      </c>
      <c r="B66" s="31">
        <v>744</v>
      </c>
      <c r="C66" s="13"/>
      <c r="D66" s="37"/>
      <c r="E66" s="13"/>
      <c r="F66" s="13"/>
    </row>
    <row r="67" spans="1:6" s="14" customFormat="1" ht="13.5" customHeight="1">
      <c r="A67" s="18" t="s">
        <v>28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29</v>
      </c>
      <c r="B68" s="31">
        <v>66671.04</v>
      </c>
      <c r="C68" s="13"/>
      <c r="D68" s="37"/>
      <c r="E68" s="13"/>
      <c r="F68" s="13"/>
    </row>
    <row r="69" spans="1:6" s="14" customFormat="1" ht="13.5" customHeight="1">
      <c r="A69" s="18" t="s">
        <v>30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31</v>
      </c>
      <c r="B70" s="27">
        <f>SUM(B66:B69)</f>
        <v>67415.04</v>
      </c>
      <c r="C70" s="13"/>
      <c r="D70" s="37"/>
      <c r="E70" s="13"/>
      <c r="F70" s="13"/>
    </row>
    <row r="71" spans="1:6" s="14" customFormat="1" ht="13.5" customHeight="1">
      <c r="A71" s="20" t="s">
        <v>32</v>
      </c>
      <c r="B71" s="27">
        <f>B63+B70</f>
        <v>2190314.97</v>
      </c>
      <c r="C71" s="37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33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34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35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36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51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73</v>
      </c>
      <c r="B79" s="31">
        <v>633.21</v>
      </c>
      <c r="C79" s="13"/>
      <c r="D79" s="37"/>
      <c r="E79" s="13"/>
      <c r="F79" s="13"/>
    </row>
    <row r="80" spans="1:6" s="14" customFormat="1" ht="13.5" customHeight="1">
      <c r="A80" s="18" t="s">
        <v>52</v>
      </c>
      <c r="B80" s="31">
        <v>54673.57</v>
      </c>
      <c r="C80" s="13"/>
      <c r="D80" s="37"/>
      <c r="E80" s="13"/>
      <c r="F80" s="13"/>
    </row>
    <row r="81" spans="1:6" s="14" customFormat="1" ht="13.5" customHeight="1">
      <c r="A81" s="18" t="s">
        <v>53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54</v>
      </c>
      <c r="B82" s="31">
        <v>1788982.66</v>
      </c>
      <c r="C82" s="13"/>
      <c r="D82" s="37"/>
      <c r="E82" s="13"/>
      <c r="F82" s="13"/>
    </row>
    <row r="83" spans="1:6" s="14" customFormat="1" ht="13.5" customHeight="1">
      <c r="A83" s="18" t="s">
        <v>55</v>
      </c>
      <c r="B83" s="31">
        <v>4764518.61</v>
      </c>
      <c r="C83" s="13"/>
      <c r="D83" s="37"/>
      <c r="E83" s="13"/>
      <c r="F83" s="13"/>
    </row>
    <row r="84" spans="1:6" s="14" customFormat="1" ht="13.5" customHeight="1">
      <c r="A84" s="20" t="s">
        <v>37</v>
      </c>
      <c r="B84" s="27">
        <f>SUM(B79:B83)</f>
        <v>6608808.050000001</v>
      </c>
      <c r="C84" s="41">
        <f>B31+B40-B71</f>
        <v>6608808.049999999</v>
      </c>
      <c r="D84" s="37"/>
      <c r="E84" s="13"/>
      <c r="F84" s="13"/>
    </row>
    <row r="85" spans="1:6" s="14" customFormat="1" ht="15.75" customHeight="1">
      <c r="A85" s="23" t="s">
        <v>38</v>
      </c>
      <c r="B85" s="2"/>
      <c r="C85" s="13"/>
      <c r="D85" s="37"/>
      <c r="E85" s="13"/>
      <c r="F85" s="13"/>
    </row>
    <row r="86" spans="1:6" s="14" customFormat="1" ht="13.5" customHeight="1">
      <c r="A86" s="22" t="s">
        <v>39</v>
      </c>
      <c r="B86" s="21"/>
      <c r="C86" s="13"/>
      <c r="D86" s="37"/>
      <c r="E86" s="13"/>
      <c r="F86" s="13"/>
    </row>
    <row r="87" spans="1:6" s="14" customFormat="1" ht="13.5" customHeight="1">
      <c r="A87" s="18" t="s">
        <v>78</v>
      </c>
      <c r="B87" s="31">
        <v>99942.82</v>
      </c>
      <c r="C87" s="13"/>
      <c r="D87" s="37"/>
      <c r="E87" s="13"/>
      <c r="F87" s="13"/>
    </row>
    <row r="88" spans="1:6" s="14" customFormat="1" ht="13.5" customHeight="1">
      <c r="A88" s="18" t="s">
        <v>40</v>
      </c>
      <c r="B88" s="31">
        <v>0</v>
      </c>
      <c r="C88" s="13"/>
      <c r="D88" s="37"/>
      <c r="E88" s="13"/>
      <c r="F88" s="13"/>
    </row>
    <row r="89" spans="1:6" s="14" customFormat="1" ht="13.5" customHeight="1">
      <c r="A89" s="18" t="s">
        <v>79</v>
      </c>
      <c r="B89" s="31">
        <v>1198.03</v>
      </c>
      <c r="C89" s="13"/>
      <c r="D89" s="37"/>
      <c r="E89" s="13"/>
      <c r="F89" s="13"/>
    </row>
    <row r="90" spans="1:6" s="14" customFormat="1" ht="13.5" customHeight="1">
      <c r="A90" s="22" t="s">
        <v>41</v>
      </c>
      <c r="B90" s="29">
        <f>SUM(B87:B89)</f>
        <v>101140.85</v>
      </c>
      <c r="C90" s="13"/>
      <c r="D90" s="37"/>
      <c r="E90" s="13"/>
      <c r="F90" s="13"/>
    </row>
    <row r="91" spans="1:6" ht="31.5" customHeight="1">
      <c r="A91" s="46" t="s">
        <v>77</v>
      </c>
      <c r="B91" s="47"/>
      <c r="C91" s="2"/>
      <c r="D91" s="34"/>
      <c r="E91" s="2"/>
      <c r="F91" s="2"/>
    </row>
    <row r="92" ht="13.5" customHeight="1">
      <c r="A92" s="2"/>
    </row>
    <row r="93" ht="13.5" customHeight="1">
      <c r="A93" s="2"/>
    </row>
    <row r="94" spans="1:2" ht="13.5" customHeight="1">
      <c r="A94" s="2" t="s">
        <v>42</v>
      </c>
      <c r="B94" s="1" t="s">
        <v>75</v>
      </c>
    </row>
    <row r="95" ht="13.5" customHeight="1">
      <c r="B95" s="1" t="s">
        <v>76</v>
      </c>
    </row>
    <row r="96" ht="13.5" customHeight="1">
      <c r="A96" s="2" t="s">
        <v>43</v>
      </c>
    </row>
    <row r="97" ht="13.5" customHeight="1">
      <c r="B97" s="1" t="s">
        <v>80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1:B9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300" verticalDpi="300" orientation="portrait" paperSize="9" scale="64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2022-01-07T19:16:53Z</cp:lastPrinted>
  <dcterms:created xsi:type="dcterms:W3CDTF">2021-07-27T14:44:50Z</dcterms:created>
  <dcterms:modified xsi:type="dcterms:W3CDTF">2022-01-07T19:47:55Z</dcterms:modified>
  <cp:category/>
  <cp:version/>
  <cp:contentType/>
  <cp:contentStatus/>
</cp:coreProperties>
</file>