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00" windowHeight="7095" activeTab="0"/>
  </bookViews>
  <sheets>
    <sheet name="Plan" sheetId="1" r:id="rId1"/>
    <sheet name="Planilha1" sheetId="2" r:id="rId2"/>
  </sheets>
  <definedNames>
    <definedName name="_xlnm.Print_Area" localSheetId="0">'Plan'!$A$1:$B$99</definedName>
  </definedNames>
  <calcPr fullCalcOnLoad="1"/>
</workbook>
</file>

<file path=xl/sharedStrings.xml><?xml version="1.0" encoding="utf-8"?>
<sst xmlns="http://schemas.openxmlformats.org/spreadsheetml/2006/main" count="90" uniqueCount="88">
  <si>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</si>
  <si>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</si>
  <si>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CNPJ:</t>
  </si>
  <si>
    <t xml:space="preserve">CNPJ: </t>
  </si>
  <si>
    <t xml:space="preserve">CONTRATO DE GESTÃO/ADITIVO Nº.: 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</si>
  <si>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</si>
  <si>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</si>
  <si>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</si>
  <si>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</si>
  <si>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</si>
  <si>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</si>
  <si>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</si>
  <si>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</si>
  <si>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</si>
  <si>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</si>
  <si>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</si>
  <si>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</si>
  <si>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</si>
  <si>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</si>
  <si>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</si>
  <si>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</si>
  <si>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5.1.4. Bloqueio Judicial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</si>
  <si>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</si>
  <si>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</si>
  <si>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</si>
  <si>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</si>
  <si>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</si>
  <si>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</si>
  <si>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</si>
  <si>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</si>
  <si>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</si>
  <si>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</si>
  <si>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</si>
  <si>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</si>
  <si>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</si>
  <si>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</si>
  <si>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</si>
  <si>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</si>
  <si>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</si>
  <si>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</si>
  <si>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</si>
  <si>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</si>
  <si>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</si>
  <si>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</t>
    </r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</si>
  <si>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</t>
    </r>
  </si>
  <si>
    <t>1.1. Caixa (Fundo Fixo)</t>
  </si>
  <si>
    <t>SALDO ANTERIOR (1= 1.1 + 1.2 +1.3 + 1.4 +1.5)</t>
  </si>
  <si>
    <t>3.2. Resgate Aplicação - INVESTIMENTO - Banco Santander - Agência 1223 - Aplicação Automática/CDB</t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</si>
  <si>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</t>
    </r>
  </si>
  <si>
    <t>NOME DO ÓRGÃO PÚBLICO/CONTRATANTE: SES-SECRETARIA ESTADUAL DE SAÚDE/GO</t>
  </si>
  <si>
    <t>003/2013 SES/GO</t>
  </si>
  <si>
    <t>03.969.808/0008-46</t>
  </si>
  <si>
    <t>NOME DA UNIDADE GERIDA: CENTRO ATEN PROLONGADA CASA APOIO COND SOLIDARIEDADE - CEAPSOL</t>
  </si>
  <si>
    <t>Financeiro/Custos</t>
  </si>
  <si>
    <t>7.1. Caixa (Fundo Fixo)</t>
  </si>
  <si>
    <t>TOTAL DE PAGAMENTOS - INVESTIMENTO (5.2= 5.2.1 + 5.2.2 + 5.2.3)</t>
  </si>
  <si>
    <t xml:space="preserve">8.2. Glosa - Não Cumprimento das Metas </t>
  </si>
  <si>
    <t>1.2. Caixa Econômica Federal  -  Agência 1550 - Conta Corrente  3504-0</t>
  </si>
  <si>
    <t>1.3. Banco Santander - Agência 1223 - Conta Corrente  13.001478-8</t>
  </si>
  <si>
    <t>1.4. Banco Santander - Agência 1223 - Aplicação Automática  13.001478-8</t>
  </si>
  <si>
    <t>1.5. Banco Santander - Agência 1223 - Aplicação CDB  13.001478-8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</si>
  <si>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1223 - Conta Corrente  13.001478-8 - Banco Santander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</si>
  <si>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13.001478-8 Banco Santander</t>
    </r>
  </si>
  <si>
    <r>
      <t>2.3.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 13.001478-8</t>
    </r>
  </si>
  <si>
    <r>
      <t>2.4. Rendimento sobre Aplicações Financeiras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 13.001478-8</t>
    </r>
  </si>
  <si>
    <t>7.2. Caixa Econômica Federal  -  Agência 1550 - Conta Corrente  3504-0</t>
  </si>
  <si>
    <t>7.3. Banco Santander - Agência 1223 - Conta Corrente  13.001478-8</t>
  </si>
  <si>
    <t>7.4. Banco Santander - Agência 1223 - Aplicação Automática  13.001478-8</t>
  </si>
  <si>
    <t>7.5. Banco Santander - Agência 1223 - Aplicação CDB  13.001478-8</t>
  </si>
  <si>
    <t>VIGÊNCIA DO CONTRATO DE GESTÃO/TERMO ADITIVO: 25/06/2022 A 24/06/2023 - 12º TERMO ADITIVO</t>
  </si>
  <si>
    <t>5.1.8.3. Outras Saídas (Estorno de pagamentos a fornecedores por erro nos dados informados)</t>
  </si>
  <si>
    <t>9. Nota Explicativa:  As glosas não foram informados pois não foi disponibilizado o arquivo de Ordem de Pagamento</t>
  </si>
  <si>
    <t>2.5.3 Outras Entradas (Desbloqueio bancário)</t>
  </si>
  <si>
    <t>TOTAL DE ENTRADAS (2= 2.1 + 2.2 + 2.3 + 2.4 + 2.5.1+2.5.1+2.5.2+2.5.3)</t>
  </si>
  <si>
    <t>5.1.8.4. Outras Saídas (Custas processuais)</t>
  </si>
  <si>
    <t>Thaisa Martins Alves de Castro Antoniassi</t>
  </si>
  <si>
    <t>2.5.4 Outras Entradas (Recuperação de despesas/Reembolso de despesas)</t>
  </si>
  <si>
    <t>5.1.8. Outras Saídas (Reembolso de despesas)</t>
  </si>
  <si>
    <t>TOTAL DE PAGAMENTOS - CUSTEIO (5= 5.1.1 + 5.1.2 + 5.1.3 + 5.1.4 + 5.1.5 + 5.1.6 + 5.1.7+ 5.1.8+5.1.8.1+ 5.1.8.2 + 5.1.8.3 +5.1.8.4)</t>
  </si>
  <si>
    <t>8.1. Glosa - Servidores Cedidos (Folha Servidores  06/2023)</t>
  </si>
  <si>
    <t>8.3. Glosa - Outras (Energia Elétrica 06/2023)</t>
  </si>
  <si>
    <t>Competência: JULHO/2023</t>
  </si>
  <si>
    <t>Goiania-GO, 10 de agosto de 2023</t>
  </si>
  <si>
    <t>7. SALDO BANCÁRIO FINAL EM: 31/07/2023</t>
  </si>
  <si>
    <t>2.5.1 Outras Entradas (Aporte de caixa "fundo fixo 07/2023")</t>
  </si>
  <si>
    <t>2.5.2 Outras Entradas (Restituição de saldo aporte de caixa "fundo fixo 06/2023")</t>
  </si>
  <si>
    <t>5.1.8.1. Outras Saídas (Restituição de saldo aporte de caixa "fundo fixo 06/2023")</t>
  </si>
  <si>
    <t>5.1.8.2. Outras Saídas (Aporte de caixa "fundo fixo 07/2023")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</si>
</sst>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62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Microsoft YaHe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3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ont="0" applyFill="0" applyBorder="0" applyAlignment="0" applyProtection="0"/>
    <xf numFmtId="173" fontId="54" fillId="0" borderId="0" applyBorder="0" applyProtection="0">
      <alignment/>
    </xf>
  </cellStyleXfs>
  <cellXfs count="5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55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8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9" fillId="33" borderId="10" xfId="0" applyNumberFormat="1" applyFont="1" applyFill="1" applyBorder="1" applyAlignment="1">
      <alignment horizontal="center" vertical="center"/>
    </xf>
    <xf numFmtId="174" fontId="60" fillId="0" borderId="10" xfId="0" applyNumberFormat="1" applyFont="1" applyBorder="1" applyAlignment="1">
      <alignment horizontal="justify"/>
    </xf>
    <xf numFmtId="44" fontId="58" fillId="0" borderId="10" xfId="45" applyFont="1" applyBorder="1" applyAlignment="1">
      <alignment horizontal="right"/>
    </xf>
    <xf numFmtId="44" fontId="57" fillId="0" borderId="10" xfId="45" applyFont="1" applyBorder="1" applyAlignment="1">
      <alignment horizontal="right"/>
    </xf>
    <xf numFmtId="44" fontId="58" fillId="33" borderId="10" xfId="45" applyFont="1" applyFill="1" applyBorder="1" applyAlignment="1">
      <alignment horizontal="right"/>
    </xf>
    <xf numFmtId="44" fontId="57" fillId="33" borderId="10" xfId="45" applyFont="1" applyFill="1" applyBorder="1" applyAlignment="1">
      <alignment horizontal="right"/>
    </xf>
    <xf numFmtId="44" fontId="58" fillId="0" borderId="10" xfId="45" applyFont="1" applyFill="1" applyBorder="1" applyAlignment="1">
      <alignment horizontal="right"/>
    </xf>
    <xf numFmtId="44" fontId="57" fillId="0" borderId="10" xfId="45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horizontal="center"/>
    </xf>
    <xf numFmtId="43" fontId="2" fillId="0" borderId="0" xfId="65" applyFont="1" applyAlignment="1">
      <alignment horizontal="center" vertical="center"/>
    </xf>
    <xf numFmtId="43" fontId="2" fillId="0" borderId="0" xfId="65" applyFont="1" applyAlignment="1">
      <alignment horizontal="justify"/>
    </xf>
    <xf numFmtId="0" fontId="5" fillId="0" borderId="10" xfId="0" applyFont="1" applyBorder="1" applyAlignment="1">
      <alignment horizontal="right"/>
    </xf>
    <xf numFmtId="44" fontId="61" fillId="0" borderId="10" xfId="45" applyFont="1" applyBorder="1" applyAlignment="1">
      <alignment horizontal="right"/>
    </xf>
    <xf numFmtId="43" fontId="2" fillId="0" borderId="0" xfId="0" applyNumberFormat="1" applyFont="1" applyAlignment="1">
      <alignment horizontal="justify"/>
    </xf>
    <xf numFmtId="4" fontId="0" fillId="0" borderId="0" xfId="0" applyNumberFormat="1" applyAlignment="1">
      <alignment/>
    </xf>
    <xf numFmtId="4" fontId="9" fillId="0" borderId="0" xfId="0" applyNumberFormat="1" applyFont="1" applyAlignment="1">
      <alignment/>
    </xf>
    <xf numFmtId="44" fontId="3" fillId="0" borderId="0" xfId="0" applyNumberFormat="1" applyFont="1" applyAlignment="1">
      <alignment horizontal="justify"/>
    </xf>
    <xf numFmtId="43" fontId="0" fillId="0" borderId="0" xfId="65" applyFont="1" applyAlignment="1">
      <alignment/>
    </xf>
    <xf numFmtId="44" fontId="2" fillId="0" borderId="0" xfId="0" applyNumberFormat="1" applyFont="1" applyAlignment="1">
      <alignment horizontal="justify"/>
    </xf>
    <xf numFmtId="43" fontId="2" fillId="34" borderId="0" xfId="65" applyFont="1" applyFill="1" applyAlignment="1">
      <alignment horizontal="justify"/>
    </xf>
    <xf numFmtId="43" fontId="2" fillId="0" borderId="0" xfId="65" applyFont="1" applyAlignment="1">
      <alignment horizontal="justify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4" xfId="50"/>
    <cellStyle name="Normal 5" xfId="51"/>
    <cellStyle name="Nota" xfId="52"/>
    <cellStyle name="Percent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104775</xdr:rowOff>
    </xdr:from>
    <xdr:to>
      <xdr:col>0</xdr:col>
      <xdr:colOff>1181100</xdr:colOff>
      <xdr:row>4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94</xdr:row>
      <xdr:rowOff>361950</xdr:rowOff>
    </xdr:from>
    <xdr:to>
      <xdr:col>1</xdr:col>
      <xdr:colOff>1838325</xdr:colOff>
      <xdr:row>97</xdr:row>
      <xdr:rowOff>152400</xdr:rowOff>
    </xdr:to>
    <xdr:pic>
      <xdr:nvPicPr>
        <xdr:cNvPr id="2" name="Imagem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16983075"/>
          <a:ext cx="1171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2076450</xdr:colOff>
      <xdr:row>0</xdr:row>
      <xdr:rowOff>85725</xdr:rowOff>
    </xdr:from>
    <xdr:to>
      <xdr:col>1</xdr:col>
      <xdr:colOff>2305050</xdr:colOff>
      <xdr:row>4</xdr:row>
      <xdr:rowOff>142875</xdr:rowOff>
    </xdr:to>
    <xdr:pic>
      <xdr:nvPicPr>
        <xdr:cNvPr id="3" name="Imagem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76450" y="85725"/>
          <a:ext cx="6810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25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408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99"/>
  <sheetViews>
    <sheetView showGridLines="0" tabSelected="1" view="pageBreakPreview" zoomScale="110" zoomScaleSheetLayoutView="110" zoomScalePageLayoutView="0" workbookViewId="0" topLeftCell="A1">
      <selection activeCell="A2" sqref="A2"/>
    </sheetView>
  </sheetViews>
  <sheetFormatPr defaultColWidth="11.00390625" defaultRowHeight="12.75"/>
  <cols>
    <col min="1" max="1" width="86.375" style="1" customWidth="1"/>
    <col min="2" max="2" width="32.25390625" style="1" customWidth="1"/>
    <col min="3" max="3" width="13.75390625" style="32" bestFit="1" customWidth="1"/>
    <col min="4" max="4" width="38.00390625" style="1" customWidth="1"/>
    <col min="5" max="7" width="11.25390625" style="1" bestFit="1" customWidth="1"/>
    <col min="8" max="16384" width="11.00390625" style="1" customWidth="1"/>
  </cols>
  <sheetData>
    <row r="1" ht="18" customHeight="1"/>
    <row r="2" ht="18" customHeight="1"/>
    <row r="3" ht="11.25" customHeight="1"/>
    <row r="4" ht="13.5" customHeight="1"/>
    <row r="5" ht="15" customHeight="1"/>
    <row r="6" spans="1:4" ht="12.75" customHeight="1">
      <c r="A6" s="55" t="s">
        <v>6</v>
      </c>
      <c r="B6" s="55"/>
      <c r="C6" s="33"/>
      <c r="D6" s="2"/>
    </row>
    <row r="7" spans="1:4" ht="12.75">
      <c r="A7" s="55"/>
      <c r="B7" s="55"/>
      <c r="C7" s="33"/>
      <c r="D7" s="2"/>
    </row>
    <row r="8" spans="1:4" ht="12.75">
      <c r="A8" s="2"/>
      <c r="B8" s="2"/>
      <c r="C8" s="33"/>
      <c r="D8" s="2"/>
    </row>
    <row r="9" spans="1:4" ht="18" customHeight="1">
      <c r="A9" s="56" t="s">
        <v>0</v>
      </c>
      <c r="B9" s="57"/>
      <c r="C9" s="33"/>
      <c r="D9" s="2"/>
    </row>
    <row r="10" spans="1:4" ht="18" customHeight="1">
      <c r="A10" s="4"/>
      <c r="B10" s="4"/>
      <c r="C10" s="33"/>
      <c r="D10" s="2"/>
    </row>
    <row r="11" spans="1:4" ht="13.5" customHeight="1">
      <c r="A11" s="49" t="s">
        <v>49</v>
      </c>
      <c r="B11" s="50"/>
      <c r="C11" s="33"/>
      <c r="D11" s="2"/>
    </row>
    <row r="12" spans="1:4" ht="13.5" customHeight="1">
      <c r="A12" s="5" t="s">
        <v>3</v>
      </c>
      <c r="B12" s="37" t="s">
        <v>42</v>
      </c>
      <c r="C12" s="33"/>
      <c r="D12" s="2"/>
    </row>
    <row r="13" spans="1:4" ht="13.5" customHeight="1">
      <c r="A13" s="49" t="s">
        <v>1</v>
      </c>
      <c r="B13" s="50"/>
      <c r="C13" s="33"/>
      <c r="D13" s="2"/>
    </row>
    <row r="14" spans="1:4" ht="13.5" customHeight="1">
      <c r="A14" s="5" t="s">
        <v>3</v>
      </c>
      <c r="B14" s="37" t="s">
        <v>51</v>
      </c>
      <c r="C14" s="33"/>
      <c r="D14" s="2"/>
    </row>
    <row r="15" spans="1:4" ht="13.5" customHeight="1">
      <c r="A15" s="49" t="s">
        <v>52</v>
      </c>
      <c r="B15" s="50"/>
      <c r="C15" s="33"/>
      <c r="D15" s="2"/>
    </row>
    <row r="16" spans="1:4" ht="13.5" customHeight="1">
      <c r="A16" s="5" t="s">
        <v>2</v>
      </c>
      <c r="B16" s="37" t="s">
        <v>42</v>
      </c>
      <c r="C16" s="33"/>
      <c r="D16" s="2"/>
    </row>
    <row r="17" spans="1:4" ht="13.5" customHeight="1">
      <c r="A17" s="5" t="s">
        <v>4</v>
      </c>
      <c r="B17" s="37" t="s">
        <v>50</v>
      </c>
      <c r="C17" s="33"/>
      <c r="D17" s="2"/>
    </row>
    <row r="18" spans="1:4" ht="13.5" customHeight="1">
      <c r="A18" s="49" t="s">
        <v>69</v>
      </c>
      <c r="B18" s="50"/>
      <c r="C18" s="33"/>
      <c r="D18" s="2"/>
    </row>
    <row r="19" spans="1:4" ht="13.5" customHeight="1">
      <c r="A19" s="6"/>
      <c r="B19" s="6"/>
      <c r="C19" s="33"/>
      <c r="D19" s="2"/>
    </row>
    <row r="20" spans="1:4" ht="13.5" customHeight="1">
      <c r="A20" s="5" t="s">
        <v>41</v>
      </c>
      <c r="B20" s="38">
        <v>2742677.98</v>
      </c>
      <c r="C20" s="33"/>
      <c r="D20" s="2"/>
    </row>
    <row r="21" spans="1:4" ht="13.5" customHeight="1">
      <c r="A21" s="5" t="s">
        <v>40</v>
      </c>
      <c r="B21" s="38">
        <v>20840</v>
      </c>
      <c r="C21" s="33"/>
      <c r="D21" s="2"/>
    </row>
    <row r="22" spans="1:4" s="10" customFormat="1" ht="7.5" customHeight="1">
      <c r="A22" s="7"/>
      <c r="B22" s="8"/>
      <c r="C22" s="34"/>
      <c r="D22" s="9"/>
    </row>
    <row r="23" spans="1:4" s="10" customFormat="1" ht="13.5" customHeight="1">
      <c r="A23" s="51" t="s">
        <v>5</v>
      </c>
      <c r="B23" s="52"/>
      <c r="C23" s="34"/>
      <c r="D23" s="9"/>
    </row>
    <row r="24" spans="1:4" s="3" customFormat="1" ht="24.75" customHeight="1">
      <c r="A24" s="15" t="s">
        <v>81</v>
      </c>
      <c r="B24" s="17" t="s">
        <v>7</v>
      </c>
      <c r="C24" s="35"/>
      <c r="D24" s="16"/>
    </row>
    <row r="25" spans="1:4" s="14" customFormat="1" ht="13.5" customHeight="1">
      <c r="A25" s="22" t="s">
        <v>8</v>
      </c>
      <c r="B25" s="24"/>
      <c r="C25" s="36"/>
      <c r="D25" s="13"/>
    </row>
    <row r="26" spans="1:4" s="14" customFormat="1" ht="13.5" customHeight="1">
      <c r="A26" s="18" t="s">
        <v>45</v>
      </c>
      <c r="B26" s="30">
        <v>272.38</v>
      </c>
      <c r="C26" s="36"/>
      <c r="D26" s="13"/>
    </row>
    <row r="27" spans="1:4" s="14" customFormat="1" ht="13.5" customHeight="1">
      <c r="A27" s="18" t="s">
        <v>57</v>
      </c>
      <c r="B27" s="30">
        <v>61885.01</v>
      </c>
      <c r="C27" s="36"/>
      <c r="D27" s="13"/>
    </row>
    <row r="28" spans="1:4" s="14" customFormat="1" ht="13.5" customHeight="1">
      <c r="A28" s="18" t="s">
        <v>58</v>
      </c>
      <c r="B28" s="30">
        <v>0</v>
      </c>
      <c r="C28" s="36"/>
      <c r="D28" s="13"/>
    </row>
    <row r="29" spans="1:4" s="14" customFormat="1" ht="13.5" customHeight="1">
      <c r="A29" s="18" t="s">
        <v>59</v>
      </c>
      <c r="B29" s="30">
        <v>25775.08</v>
      </c>
      <c r="C29" s="36"/>
      <c r="D29" s="13"/>
    </row>
    <row r="30" spans="1:4" s="14" customFormat="1" ht="13.5" customHeight="1">
      <c r="A30" s="18" t="s">
        <v>60</v>
      </c>
      <c r="B30" s="30">
        <v>2060449.91</v>
      </c>
      <c r="C30" s="36"/>
      <c r="D30" s="13"/>
    </row>
    <row r="31" spans="1:4" s="14" customFormat="1" ht="13.5" customHeight="1">
      <c r="A31" s="20" t="s">
        <v>46</v>
      </c>
      <c r="B31" s="27">
        <f>SUM(B26:B30)</f>
        <v>2148382.38</v>
      </c>
      <c r="C31" s="36"/>
      <c r="D31" s="13"/>
    </row>
    <row r="32" spans="1:4" s="14" customFormat="1" ht="13.5" customHeight="1">
      <c r="A32" s="18"/>
      <c r="B32" s="25"/>
      <c r="D32" s="13"/>
    </row>
    <row r="33" spans="1:4" s="14" customFormat="1" ht="13.5" customHeight="1">
      <c r="A33" s="22" t="s">
        <v>9</v>
      </c>
      <c r="B33" s="21"/>
      <c r="C33" s="36"/>
      <c r="D33" s="13"/>
    </row>
    <row r="34" spans="1:4" s="14" customFormat="1" ht="13.5" customHeight="1">
      <c r="A34" s="18" t="s">
        <v>61</v>
      </c>
      <c r="B34" s="26">
        <v>2742677.98</v>
      </c>
      <c r="C34" s="36"/>
      <c r="D34" s="13"/>
    </row>
    <row r="35" spans="1:4" s="14" customFormat="1" ht="13.5" customHeight="1">
      <c r="A35" s="18" t="s">
        <v>62</v>
      </c>
      <c r="B35" s="26">
        <v>20840</v>
      </c>
      <c r="C35" s="36"/>
      <c r="D35" s="13"/>
    </row>
    <row r="36" spans="1:4" s="14" customFormat="1" ht="13.5" customHeight="1">
      <c r="A36" s="18" t="s">
        <v>63</v>
      </c>
      <c r="B36" s="26">
        <f>22848.86+1631.21</f>
        <v>24480.07</v>
      </c>
      <c r="C36" s="36"/>
      <c r="D36" s="13"/>
    </row>
    <row r="37" spans="1:4" s="14" customFormat="1" ht="13.5" customHeight="1">
      <c r="A37" s="47" t="s">
        <v>64</v>
      </c>
      <c r="B37" s="26">
        <v>0</v>
      </c>
      <c r="C37" s="39"/>
      <c r="D37" s="13"/>
    </row>
    <row r="38" spans="1:4" s="14" customFormat="1" ht="13.5" customHeight="1">
      <c r="A38" s="18" t="s">
        <v>84</v>
      </c>
      <c r="B38" s="26">
        <v>2100</v>
      </c>
      <c r="C38" s="36"/>
      <c r="D38" s="13"/>
    </row>
    <row r="39" spans="1:4" s="14" customFormat="1" ht="13.5" customHeight="1">
      <c r="A39" s="18" t="s">
        <v>85</v>
      </c>
      <c r="B39" s="26">
        <v>272.38</v>
      </c>
      <c r="C39" s="36"/>
      <c r="D39" s="13"/>
    </row>
    <row r="40" spans="1:4" s="14" customFormat="1" ht="13.5" customHeight="1">
      <c r="A40" s="18" t="s">
        <v>72</v>
      </c>
      <c r="B40" s="26">
        <v>0</v>
      </c>
      <c r="C40" s="36"/>
      <c r="D40" s="13"/>
    </row>
    <row r="41" spans="1:4" s="14" customFormat="1" ht="13.5" customHeight="1">
      <c r="A41" s="18" t="s">
        <v>76</v>
      </c>
      <c r="B41" s="26">
        <f>2.45+105878.18</f>
        <v>105880.62999999999</v>
      </c>
      <c r="C41" s="36"/>
      <c r="D41" s="13"/>
    </row>
    <row r="42" spans="1:4" s="14" customFormat="1" ht="13.5" customHeight="1">
      <c r="A42" s="20" t="s">
        <v>73</v>
      </c>
      <c r="B42" s="27">
        <f>SUM(B34:B41)</f>
        <v>2896251.0599999996</v>
      </c>
      <c r="C42" s="36"/>
      <c r="D42" s="13"/>
    </row>
    <row r="43" spans="1:4" s="14" customFormat="1" ht="13.5" customHeight="1">
      <c r="A43" s="22" t="s">
        <v>10</v>
      </c>
      <c r="B43" s="28"/>
      <c r="C43" s="36"/>
      <c r="D43" s="13"/>
    </row>
    <row r="44" spans="1:4" s="14" customFormat="1" ht="13.5" customHeight="1">
      <c r="A44" s="18" t="s">
        <v>43</v>
      </c>
      <c r="B44" s="26">
        <v>3190737.01</v>
      </c>
      <c r="C44" s="36"/>
      <c r="D44" s="13"/>
    </row>
    <row r="45" spans="1:4" s="14" customFormat="1" ht="13.5" customHeight="1">
      <c r="A45" s="18" t="s">
        <v>47</v>
      </c>
      <c r="B45" s="30">
        <v>0</v>
      </c>
      <c r="C45" s="36"/>
      <c r="D45" s="13"/>
    </row>
    <row r="46" spans="1:4" s="14" customFormat="1" ht="13.5" customHeight="1">
      <c r="A46" s="20" t="s">
        <v>11</v>
      </c>
      <c r="B46" s="31">
        <f>B44+B45</f>
        <v>3190737.01</v>
      </c>
      <c r="C46" s="36"/>
      <c r="D46" s="13"/>
    </row>
    <row r="47" spans="1:4" s="14" customFormat="1" ht="13.5" customHeight="1">
      <c r="A47" s="20"/>
      <c r="B47" s="19"/>
      <c r="C47" s="36"/>
      <c r="D47" s="13"/>
    </row>
    <row r="48" spans="1:4" s="14" customFormat="1" ht="13.5" customHeight="1">
      <c r="A48" s="22" t="s">
        <v>15</v>
      </c>
      <c r="B48" s="21"/>
      <c r="C48" s="36"/>
      <c r="D48" s="13"/>
    </row>
    <row r="49" spans="1:4" s="14" customFormat="1" ht="13.5" customHeight="1">
      <c r="A49" s="18" t="s">
        <v>44</v>
      </c>
      <c r="B49" s="26">
        <v>4663430.61</v>
      </c>
      <c r="C49" s="36"/>
      <c r="D49" s="13"/>
    </row>
    <row r="50" spans="1:4" s="14" customFormat="1" ht="13.5" customHeight="1">
      <c r="A50" s="20" t="s">
        <v>12</v>
      </c>
      <c r="B50" s="27">
        <f>SUM(B49:B49)</f>
        <v>4663430.61</v>
      </c>
      <c r="C50" s="36"/>
      <c r="D50" s="13"/>
    </row>
    <row r="51" spans="1:4" s="14" customFormat="1" ht="13.5" customHeight="1">
      <c r="A51" s="18" t="s">
        <v>48</v>
      </c>
      <c r="B51" s="26">
        <v>0</v>
      </c>
      <c r="C51" s="36"/>
      <c r="D51" s="13"/>
    </row>
    <row r="52" spans="1:4" s="14" customFormat="1" ht="13.5" customHeight="1">
      <c r="A52" s="20" t="s">
        <v>13</v>
      </c>
      <c r="B52" s="26">
        <v>0</v>
      </c>
      <c r="C52" s="36"/>
      <c r="D52" s="13"/>
    </row>
    <row r="53" spans="1:4" s="14" customFormat="1" ht="13.5" customHeight="1">
      <c r="A53" s="22" t="s">
        <v>14</v>
      </c>
      <c r="B53" s="29">
        <f>B50+B52</f>
        <v>4663430.61</v>
      </c>
      <c r="C53" s="36"/>
      <c r="D53" s="13"/>
    </row>
    <row r="54" spans="1:4" s="14" customFormat="1" ht="13.5" customHeight="1">
      <c r="A54" s="11"/>
      <c r="B54" s="12"/>
      <c r="C54" s="36"/>
      <c r="D54" s="13"/>
    </row>
    <row r="55" spans="1:4" s="14" customFormat="1" ht="13.5" customHeight="1">
      <c r="A55" s="22" t="s">
        <v>16</v>
      </c>
      <c r="B55" s="21"/>
      <c r="C55" s="36"/>
      <c r="D55" s="13"/>
    </row>
    <row r="56" spans="1:4" s="14" customFormat="1" ht="13.5" customHeight="1">
      <c r="A56" s="22" t="s">
        <v>17</v>
      </c>
      <c r="B56" s="21"/>
      <c r="C56" s="36"/>
      <c r="D56" s="13"/>
    </row>
    <row r="57" spans="1:4" s="14" customFormat="1" ht="13.5" customHeight="1">
      <c r="A57" s="18" t="s">
        <v>18</v>
      </c>
      <c r="B57" s="30">
        <f>11986.13+14099.85+2608.1+359181.69</f>
        <v>387875.77</v>
      </c>
      <c r="C57" s="36"/>
      <c r="D57" s="13"/>
    </row>
    <row r="58" spans="1:4" s="14" customFormat="1" ht="13.5" customHeight="1">
      <c r="A58" s="18" t="s">
        <v>19</v>
      </c>
      <c r="B58" s="30">
        <f>803496.37+7227.71</f>
        <v>810724.08</v>
      </c>
      <c r="C58" s="36"/>
      <c r="D58" s="13"/>
    </row>
    <row r="59" spans="1:4" s="14" customFormat="1" ht="13.5" customHeight="1">
      <c r="A59" s="18" t="s">
        <v>20</v>
      </c>
      <c r="B59" s="30">
        <f>80388.37+50</f>
        <v>80438.37</v>
      </c>
      <c r="C59" s="36"/>
      <c r="D59" s="13"/>
    </row>
    <row r="60" spans="1:4" s="14" customFormat="1" ht="13.5" customHeight="1">
      <c r="A60" s="18" t="s">
        <v>21</v>
      </c>
      <c r="B60" s="30">
        <v>0</v>
      </c>
      <c r="C60" s="36"/>
      <c r="D60" s="13"/>
    </row>
    <row r="61" spans="1:4" s="14" customFormat="1" ht="13.5" customHeight="1">
      <c r="A61" s="18" t="s">
        <v>22</v>
      </c>
      <c r="B61" s="30">
        <f>95272.23+0</f>
        <v>95272.23</v>
      </c>
      <c r="C61" s="36"/>
      <c r="D61" s="13"/>
    </row>
    <row r="62" spans="1:4" s="14" customFormat="1" ht="13.5" customHeight="1">
      <c r="A62" s="18" t="s">
        <v>23</v>
      </c>
      <c r="B62" s="30">
        <f>229999.71+5425.18</f>
        <v>235424.88999999998</v>
      </c>
      <c r="C62" s="36"/>
      <c r="D62" s="13"/>
    </row>
    <row r="63" spans="1:4" s="14" customFormat="1" ht="23.25" customHeight="1">
      <c r="A63" s="18" t="s">
        <v>24</v>
      </c>
      <c r="B63" s="30">
        <v>50553.21</v>
      </c>
      <c r="C63" s="36"/>
      <c r="D63" s="13"/>
    </row>
    <row r="64" spans="1:4" s="14" customFormat="1" ht="12.75">
      <c r="A64" s="18" t="s">
        <v>77</v>
      </c>
      <c r="B64" s="30">
        <v>0</v>
      </c>
      <c r="C64" s="36"/>
      <c r="D64" s="13"/>
    </row>
    <row r="65" spans="1:4" s="14" customFormat="1" ht="13.5" customHeight="1">
      <c r="A65" s="18" t="s">
        <v>86</v>
      </c>
      <c r="B65" s="30">
        <v>272.38</v>
      </c>
      <c r="C65" s="36"/>
      <c r="D65" s="13"/>
    </row>
    <row r="66" spans="1:4" s="14" customFormat="1" ht="13.5" customHeight="1">
      <c r="A66" s="18" t="s">
        <v>87</v>
      </c>
      <c r="B66" s="26">
        <v>2100</v>
      </c>
      <c r="C66" s="36"/>
      <c r="D66" s="13"/>
    </row>
    <row r="67" spans="1:4" s="14" customFormat="1" ht="13.5" customHeight="1">
      <c r="A67" s="18" t="s">
        <v>70</v>
      </c>
      <c r="B67" s="26">
        <v>105878.18</v>
      </c>
      <c r="C67" s="36"/>
      <c r="D67" s="13"/>
    </row>
    <row r="68" spans="1:4" s="14" customFormat="1" ht="13.5" customHeight="1">
      <c r="A68" s="18" t="s">
        <v>74</v>
      </c>
      <c r="B68" s="26">
        <v>0</v>
      </c>
      <c r="C68" s="41"/>
      <c r="D68" s="42"/>
    </row>
    <row r="69" spans="1:4" s="14" customFormat="1" ht="13.5" customHeight="1">
      <c r="A69" s="20" t="s">
        <v>78</v>
      </c>
      <c r="B69" s="27">
        <f>SUM(B57:B68)</f>
        <v>1768539.1099999999</v>
      </c>
      <c r="C69" s="36"/>
      <c r="D69" s="13"/>
    </row>
    <row r="70" spans="1:4" s="14" customFormat="1" ht="13.5" customHeight="1">
      <c r="A70" s="22" t="s">
        <v>25</v>
      </c>
      <c r="B70" s="21"/>
      <c r="C70" s="36"/>
      <c r="D70" s="13"/>
    </row>
    <row r="71" spans="1:4" s="14" customFormat="1" ht="13.5" customHeight="1">
      <c r="A71" s="18" t="s">
        <v>26</v>
      </c>
      <c r="B71" s="30">
        <v>0</v>
      </c>
      <c r="C71" s="36"/>
      <c r="D71" s="13"/>
    </row>
    <row r="72" spans="1:4" s="14" customFormat="1" ht="13.5" customHeight="1">
      <c r="A72" s="18" t="s">
        <v>27</v>
      </c>
      <c r="B72" s="30">
        <v>0</v>
      </c>
      <c r="C72" s="36"/>
      <c r="D72" s="13"/>
    </row>
    <row r="73" spans="1:4" s="14" customFormat="1" ht="13.5" customHeight="1">
      <c r="A73" s="18" t="s">
        <v>28</v>
      </c>
      <c r="B73" s="30">
        <v>0</v>
      </c>
      <c r="C73" s="36"/>
      <c r="D73" s="13"/>
    </row>
    <row r="74" spans="1:4" s="14" customFormat="1" ht="13.5" customHeight="1">
      <c r="A74" s="20" t="s">
        <v>55</v>
      </c>
      <c r="B74" s="27">
        <f>SUM(B71:B73)</f>
        <v>0</v>
      </c>
      <c r="C74" s="36"/>
      <c r="D74" s="13"/>
    </row>
    <row r="75" spans="1:4" s="14" customFormat="1" ht="13.5" customHeight="1">
      <c r="A75" s="20" t="s">
        <v>29</v>
      </c>
      <c r="B75" s="27">
        <f>B74+B69</f>
        <v>1768539.1099999999</v>
      </c>
      <c r="C75" s="36"/>
      <c r="D75" s="13"/>
    </row>
    <row r="76" spans="1:8" s="14" customFormat="1" ht="13.5" customHeight="1">
      <c r="A76" s="20"/>
      <c r="B76" s="19"/>
      <c r="C76" s="45"/>
      <c r="D76" s="13"/>
      <c r="E76" s="39"/>
      <c r="F76" s="39"/>
      <c r="G76" s="39"/>
      <c r="H76" s="39"/>
    </row>
    <row r="77" spans="1:4" s="14" customFormat="1" ht="13.5" customHeight="1">
      <c r="A77" s="22" t="s">
        <v>30</v>
      </c>
      <c r="B77" s="21"/>
      <c r="C77" s="36"/>
      <c r="D77" s="13"/>
    </row>
    <row r="78" spans="1:5" s="14" customFormat="1" ht="13.5" customHeight="1">
      <c r="A78" s="18" t="s">
        <v>31</v>
      </c>
      <c r="B78" s="30">
        <v>0</v>
      </c>
      <c r="C78" s="36"/>
      <c r="D78" s="13"/>
      <c r="E78" s="46"/>
    </row>
    <row r="79" spans="1:6" s="14" customFormat="1" ht="13.5" customHeight="1">
      <c r="A79" s="18" t="s">
        <v>32</v>
      </c>
      <c r="B79" s="30">
        <v>0</v>
      </c>
      <c r="C79" s="36"/>
      <c r="D79" s="13"/>
      <c r="E79" s="39"/>
      <c r="F79" s="39"/>
    </row>
    <row r="80" spans="1:7" s="14" customFormat="1" ht="13.5" customHeight="1">
      <c r="A80" s="20" t="s">
        <v>33</v>
      </c>
      <c r="B80" s="27">
        <v>0</v>
      </c>
      <c r="C80" s="36"/>
      <c r="D80" s="13"/>
      <c r="G80" s="39"/>
    </row>
    <row r="81" spans="1:4" s="14" customFormat="1" ht="13.5" customHeight="1">
      <c r="A81" s="20"/>
      <c r="B81" s="27"/>
      <c r="C81" s="36"/>
      <c r="D81" s="13"/>
    </row>
    <row r="82" spans="1:4" s="14" customFormat="1" ht="13.5" customHeight="1">
      <c r="A82" s="22" t="s">
        <v>83</v>
      </c>
      <c r="B82" s="21"/>
      <c r="C82" s="36"/>
      <c r="D82" s="13"/>
    </row>
    <row r="83" spans="1:4" s="14" customFormat="1" ht="13.5" customHeight="1">
      <c r="A83" s="18" t="s">
        <v>54</v>
      </c>
      <c r="B83" s="30">
        <v>166.81</v>
      </c>
      <c r="C83" s="48"/>
      <c r="D83" s="48"/>
    </row>
    <row r="84" spans="1:4" s="14" customFormat="1" ht="13.5" customHeight="1">
      <c r="A84" s="18" t="s">
        <v>65</v>
      </c>
      <c r="B84" s="30">
        <v>51710.55</v>
      </c>
      <c r="C84" s="36"/>
      <c r="D84" s="13"/>
    </row>
    <row r="85" spans="1:6" s="14" customFormat="1" ht="13.5" customHeight="1">
      <c r="A85" s="18" t="s">
        <v>66</v>
      </c>
      <c r="B85" s="30">
        <v>0</v>
      </c>
      <c r="C85" s="36"/>
      <c r="D85" s="13"/>
      <c r="F85" s="39"/>
    </row>
    <row r="86" spans="1:4" s="14" customFormat="1" ht="13.5" customHeight="1">
      <c r="A86" s="18" t="s">
        <v>67</v>
      </c>
      <c r="B86" s="30">
        <v>10790.94</v>
      </c>
      <c r="C86" s="36"/>
      <c r="D86" s="13"/>
    </row>
    <row r="87" spans="1:7" s="14" customFormat="1" ht="13.5" customHeight="1">
      <c r="A87" s="18" t="s">
        <v>68</v>
      </c>
      <c r="B87" s="30">
        <v>3213426.03</v>
      </c>
      <c r="C87" s="36"/>
      <c r="D87" s="13"/>
      <c r="G87" s="39"/>
    </row>
    <row r="88" spans="1:4" s="14" customFormat="1" ht="21.75" customHeight="1">
      <c r="A88" s="20" t="s">
        <v>34</v>
      </c>
      <c r="B88" s="31">
        <f>SUM(B83:B87)</f>
        <v>3276094.3299999996</v>
      </c>
      <c r="C88" s="40">
        <f>B31+B42-B75</f>
        <v>3276094.3299999996</v>
      </c>
      <c r="D88" s="44">
        <f>B88-C88</f>
        <v>0</v>
      </c>
    </row>
    <row r="89" spans="1:4" s="14" customFormat="1" ht="15.75" customHeight="1">
      <c r="A89" s="23" t="s">
        <v>35</v>
      </c>
      <c r="B89" s="2"/>
      <c r="C89" s="36"/>
      <c r="D89" s="44"/>
    </row>
    <row r="90" spans="1:4" s="14" customFormat="1" ht="13.5" customHeight="1">
      <c r="A90" s="22" t="s">
        <v>36</v>
      </c>
      <c r="B90" s="21"/>
      <c r="C90" s="36"/>
      <c r="D90" s="13"/>
    </row>
    <row r="91" spans="1:4" s="14" customFormat="1" ht="13.5" customHeight="1">
      <c r="A91" s="18" t="s">
        <v>79</v>
      </c>
      <c r="B91" s="30">
        <v>0</v>
      </c>
      <c r="C91" s="36"/>
      <c r="D91" s="13"/>
    </row>
    <row r="92" spans="1:4" s="14" customFormat="1" ht="13.5" customHeight="1">
      <c r="A92" s="18" t="s">
        <v>56</v>
      </c>
      <c r="B92" s="30">
        <v>0</v>
      </c>
      <c r="C92" s="36"/>
      <c r="D92" s="13"/>
    </row>
    <row r="93" spans="1:4" s="14" customFormat="1" ht="13.5" customHeight="1">
      <c r="A93" s="18" t="s">
        <v>80</v>
      </c>
      <c r="B93" s="30">
        <v>0</v>
      </c>
      <c r="C93" s="36"/>
      <c r="D93" s="13"/>
    </row>
    <row r="94" spans="1:4" s="14" customFormat="1" ht="13.5" customHeight="1">
      <c r="A94" s="22" t="s">
        <v>37</v>
      </c>
      <c r="B94" s="29">
        <f>SUM(B91:B93)</f>
        <v>0</v>
      </c>
      <c r="C94" s="36"/>
      <c r="D94" s="13"/>
    </row>
    <row r="95" spans="1:4" ht="31.5" customHeight="1">
      <c r="A95" s="53" t="s">
        <v>71</v>
      </c>
      <c r="B95" s="54"/>
      <c r="C95" s="33"/>
      <c r="D95" s="2"/>
    </row>
    <row r="96" ht="36.75" customHeight="1">
      <c r="A96" s="2" t="s">
        <v>38</v>
      </c>
    </row>
    <row r="97" ht="13.5" customHeight="1">
      <c r="B97" s="3" t="s">
        <v>75</v>
      </c>
    </row>
    <row r="98" spans="1:2" ht="13.5" customHeight="1">
      <c r="A98" s="2" t="s">
        <v>39</v>
      </c>
      <c r="B98" s="3" t="s">
        <v>53</v>
      </c>
    </row>
    <row r="99" ht="13.5" customHeight="1">
      <c r="B99" s="1" t="s">
        <v>82</v>
      </c>
    </row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</sheetData>
  <sheetProtection/>
  <mergeCells count="9">
    <mergeCell ref="C83:D83"/>
    <mergeCell ref="A18:B18"/>
    <mergeCell ref="A23:B23"/>
    <mergeCell ref="A95:B95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2" horizontalDpi="600" verticalDpi="600" orientation="portrait" paperSize="9" scale="63" r:id="rId2"/>
  <headerFooter alignWithMargins="0">
    <oddFooter>&amp;RPágina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:F25"/>
  <sheetViews>
    <sheetView zoomScalePageLayoutView="0" workbookViewId="0" topLeftCell="A1">
      <selection activeCell="F2" sqref="F2:F26"/>
    </sheetView>
  </sheetViews>
  <sheetFormatPr defaultColWidth="9.00390625" defaultRowHeight="12.75"/>
  <cols>
    <col min="6" max="6" width="12.50390625" style="0" bestFit="1" customWidth="1"/>
  </cols>
  <sheetData>
    <row r="2" ht="12.75">
      <c r="F2">
        <v>409580.15</v>
      </c>
    </row>
    <row r="3" ht="12.75">
      <c r="F3">
        <v>659211.99</v>
      </c>
    </row>
    <row r="4" ht="12.75">
      <c r="F4">
        <v>146802.35</v>
      </c>
    </row>
    <row r="5" ht="12.75">
      <c r="F5">
        <v>0</v>
      </c>
    </row>
    <row r="6" ht="12.75">
      <c r="F6">
        <v>9137.09</v>
      </c>
    </row>
    <row r="7" ht="12.75">
      <c r="F7">
        <v>87487.41</v>
      </c>
    </row>
    <row r="8" ht="12.75">
      <c r="F8">
        <v>0</v>
      </c>
    </row>
    <row r="9" ht="12.75">
      <c r="F9">
        <v>26478.58</v>
      </c>
    </row>
    <row r="10" ht="12.75">
      <c r="F10">
        <v>158155.09</v>
      </c>
    </row>
    <row r="11" ht="12.75">
      <c r="F11">
        <v>386.87</v>
      </c>
    </row>
    <row r="12" ht="12.75">
      <c r="F12">
        <v>1828.56</v>
      </c>
    </row>
    <row r="16" ht="12.75">
      <c r="F16">
        <v>560619.09</v>
      </c>
    </row>
    <row r="21" ht="12.75">
      <c r="F21">
        <v>102234.31</v>
      </c>
    </row>
    <row r="23" ht="12.75">
      <c r="F23">
        <v>2006.1</v>
      </c>
    </row>
    <row r="25" ht="12.75">
      <c r="F25" s="43">
        <f>SUM(F2:F24)</f>
        <v>2163927.590000001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Thaisa Martins Alves de Castro Antoniassi</cp:lastModifiedBy>
  <cp:lastPrinted>2023-08-10T21:13:02Z</cp:lastPrinted>
  <dcterms:created xsi:type="dcterms:W3CDTF">2021-07-27T14:44:50Z</dcterms:created>
  <dcterms:modified xsi:type="dcterms:W3CDTF">2023-08-10T21:13:09Z</dcterms:modified>
  <cp:category/>
  <cp:version/>
  <cp:contentType/>
  <cp:contentStatus/>
</cp:coreProperties>
</file>