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832" activeTab="0"/>
  </bookViews>
  <sheets>
    <sheet name="FLUXO DE CAIXA - TRANSPARÊNCIA " sheetId="1" r:id="rId1"/>
  </sheets>
  <definedNames>
    <definedName name="_xlnm.Print_Area" localSheetId="0">'FLUXO DE CAIXA - TRANSPARÊNCIA '!$B$1:$C$124</definedName>
  </definedNames>
  <calcPr fullCalcOnLoad="1"/>
</workbook>
</file>

<file path=xl/sharedStrings.xml><?xml version="1.0" encoding="utf-8"?>
<sst xmlns="http://schemas.openxmlformats.org/spreadsheetml/2006/main" count="112" uniqueCount="110">
  <si>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</si>
  <si>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</si>
  <si>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CNPJ:</t>
  </si>
  <si>
    <t xml:space="preserve">CNPJ: </t>
  </si>
  <si>
    <t xml:space="preserve">CONTRATO DE GESTÃO/ADITIVO Nº.: 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</si>
  <si>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</si>
  <si>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</si>
  <si>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</si>
  <si>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</si>
  <si>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</si>
  <si>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</si>
  <si>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APLICAÇÃO FINANCEIRA - CUSTEIO</t>
  </si>
  <si>
    <t>TOTAL APLICAÇÃO FINANCEIRA - INVESTIMENTO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</si>
  <si>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</si>
  <si>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</si>
  <si>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</si>
  <si>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</si>
  <si>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</si>
  <si>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</si>
  <si>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5.1.4. Bloqueio Judicial</t>
  </si>
  <si>
    <t>5.1.5. Tributos, Impostos, Taxas e Contribuições</t>
  </si>
  <si>
    <t>5.1.6. Encargos Sociais</t>
  </si>
  <si>
    <r>
      <t xml:space="preserve">5.1.7. Despesa Administrativa quando O.S e unidade gerida se situarem em localidades diversas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</si>
  <si>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</si>
  <si>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</si>
  <si>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</si>
  <si>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</si>
  <si>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</si>
  <si>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</si>
  <si>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</si>
  <si>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</si>
  <si>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</si>
  <si>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Fonte: Extratos bancários e Balancete Contábil</t>
  </si>
  <si>
    <t xml:space="preserve">8. INFORMAÇÕES COMPLEMENTARES - GLOSAS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</si>
  <si>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</si>
  <si>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</si>
  <si>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</si>
  <si>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</si>
  <si>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</si>
  <si>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</si>
  <si>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Banco Santander - Agência 1223 - Aplicação Automática/CDB</t>
    </r>
  </si>
  <si>
    <t>1.1. Caixa (Fundo Fixo)</t>
  </si>
  <si>
    <t>NOME DO ÓRGÃO PÚBLICO/CONTRATANTE: SES-SECRETARIA ESTADUAL DE SAÚDE/GO</t>
  </si>
  <si>
    <t>003/2013 SES/GO</t>
  </si>
  <si>
    <t>03.969.808/0008-46</t>
  </si>
  <si>
    <t>NOME DA UNIDADE GERIDA: CENTRO ATEN PROLONGADA CASA APOIO COND SOLIDARIEDADE - CEAPSOL</t>
  </si>
  <si>
    <t>7.1. Caixa (Fundo Fixo)</t>
  </si>
  <si>
    <t>TOTAL DE PAGAMENTOS - INVESTIMENTO (5.2= 5.2.1 + 5.2.2 + 5.2.3)</t>
  </si>
  <si>
    <t xml:space="preserve">8.2. Glosa - Não Cumprimento das Metas </t>
  </si>
  <si>
    <t>1.2. Caixa Econômica Federal  -  Agência 1550 - Conta Corrente  3504-0</t>
  </si>
  <si>
    <t>1.3. Banco Santander - Agência 1223 - Conta Corrente  13.001478-8</t>
  </si>
  <si>
    <t>1.4. Banco Santander - Agência 1223 - Aplicação Automática  13.001478-8</t>
  </si>
  <si>
    <t>1.5. Banco Santander - Agência 1223 - Aplicação CDB  13.001478-8</t>
  </si>
  <si>
    <t>7.2. Caixa Econômica Federal  -  Agência 1550 - Conta Corrente  3504-0</t>
  </si>
  <si>
    <t>7.3. Banco Santander - Agência 1223 - Conta Corrente  13.001478-8</t>
  </si>
  <si>
    <t>7.4. Banco Santander - Agência 1223 - Aplicação Automática  13.001478-8</t>
  </si>
  <si>
    <t>7.5. Banco Santander - Agência 1223 - Aplicação CDB  13.001478-8</t>
  </si>
  <si>
    <t>5.1.8.3. Outras Saídas (Estorno de pagamentos a fornecedores por erro nos dados informados)</t>
  </si>
  <si>
    <t>9. Nota Explicativa:  As glosas não foram informados pois não foi disponibilizado o arquivo de Ordem de Pagamento</t>
  </si>
  <si>
    <t>5.1.8.4. Outras Saídas (Custas processuais)</t>
  </si>
  <si>
    <t>5.1.8. Outras Saídas (Reembolso de despesas)</t>
  </si>
  <si>
    <t>TOTAL DE PAGAMENTOS - CUSTEIO (5= 5.1.1 + 5.1.2 + 5.1.3 + 5.1.4 + 5.1.5 + 5.1.6 + 5.1.7+ 5.1.8+5.1.8.1+ 5.1.8.2 + 5.1.8.3 +5.1.8.4)</t>
  </si>
  <si>
    <t>VIGÊNCIA DO CONTRATO DE GESTÃO/TERMO ADITIVO: 25/06/2023 A 24/06/2024 - 13º TERMO ADITIVO</t>
  </si>
  <si>
    <t>7.6.Caixa Econômica Federal  -  Agência 0012 - Conta Corrente 6933-7</t>
  </si>
  <si>
    <t>7.7. Caixa Econômica Federal  -  Agência 0012- Aplicação - Conta Corrente 6933-7</t>
  </si>
  <si>
    <t>7.8.Caixa Econômica Federal  -  Agência 0012 - Conta Corrente 6934-5</t>
  </si>
  <si>
    <t>7.9. Caixa Econômica Federal  -  Agência 0012- Aplicação - Conta Corrente 6934-5</t>
  </si>
  <si>
    <t>8.0.Caixa Econômica Federal  -  Agência 0012 - Conta Corrente 6935-3</t>
  </si>
  <si>
    <t>8.1. Caixa Econômica Federal  -  Agência 0012- Aplicação - Conta Corrente 6935-3</t>
  </si>
  <si>
    <t>8.2. Caixa Econômica Federal  -  Agência 1550 - Aplicação - Conta Corrente  3504-0</t>
  </si>
  <si>
    <t>1.6.Caixa Econômica Federal  -  Agência 0012 - Conta Corrente 6933-7</t>
  </si>
  <si>
    <t>1.7. Caixa Econômica Federal  -  Agência 0012- Aplicação - Conta Corrente 6933-7</t>
  </si>
  <si>
    <t>1.8.Caixa Econômica Federal  -  Agência 0012 - Conta Corrente 6934-5</t>
  </si>
  <si>
    <t>1.9. Caixa Econômica Federal  -  Agência 0012- Aplicação - Conta Corrente 6934-5</t>
  </si>
  <si>
    <t>2.0.Caixa Econômica Federal  -  Agência 0012 - Conta Corrente 6935-3</t>
  </si>
  <si>
    <t>2.1. Caixa Econômica Federal  -  Agência 0012- Aplicação - Conta Corrente 6935-3</t>
  </si>
  <si>
    <t>2.2. Caixa Econômica Federal  -  Agência 1550 - Aplicação - Conta Corrente  3504-0</t>
  </si>
  <si>
    <t>SALDO ANTERIOR (1= 1.1 + 1.2 +1.3 + 1.4 +1.5+1.7+1.8+1.9+2.0+2.1+2.2)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</si>
  <si>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Agência 0012- Aplicação - Conta Corrente 6933-7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</si>
  <si>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Agência 0012- Aplicação - Conta Corrente 6934-5</t>
    </r>
  </si>
  <si>
    <r>
      <t>2.3. Repasse - FUNDO DE PROVISÃO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 Agência 0012- Aplicação - Conta Corrente 6935-3</t>
    </r>
  </si>
  <si>
    <r>
      <t>2.4. Rendimento sobre Aplicações Financeiras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Agência 0012- Aplicação - Conta Corrente 6933-7</t>
    </r>
  </si>
  <si>
    <t>2.5. Rendimento sobre Aplicações Financeiras -  INVESTIMENTO  - Agência 0012- Aplicação - Conta Corrente 6934-5</t>
  </si>
  <si>
    <t>2.6. Rendimento sobre Aplicações Financeiras - FUNDO DE PROVISÃO  -  Agência 0012- Aplicação - Conta Corrente 6935-3</t>
  </si>
  <si>
    <r>
      <t>2.7. Rendimento sobre Aplicações Financeiras - CUSTEIO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>Banco Santander - Agência 1223 - Aplicação Automática/CDB 13.001478-8</t>
    </r>
  </si>
  <si>
    <r>
      <t>2.8. Rendimento sobre Aplicações Financeiras - CUSTEIO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>Agência 1550 - Aplicação - Conta Corrente  3504-0</t>
    </r>
  </si>
  <si>
    <t>2.9.2 Outras Entradas (Restituição de saldo aporte de caixa "fundo fixo 11/2023")</t>
  </si>
  <si>
    <t>2.9.3 Outras Entradas (Desbloqueio bancário)</t>
  </si>
  <si>
    <t>2.9.4 Outras Entradas (Recuperação de despesas/Reembolso de despesas)</t>
  </si>
  <si>
    <t>TOTAL DE ENTRADAS (2= 2.1 + 2.2 + 2.3 + 2.4 + 2.5+2.6+2.7+2.8+2.9.1+2.9.2+2.9.3+2.9.4.)</t>
  </si>
  <si>
    <t>TOTAL DOS RESGATES (3= 3.1 + 3.2+3.3+3.4+3.5)</t>
  </si>
  <si>
    <t>3.2. Resgate Caixa Econômica Federal  -  Agência 1550 - Aplicação - Conta Corrente  3504-0</t>
  </si>
  <si>
    <t>3.3. Resgate Caixa Econômica Federal  -  Agência 0012- Aplicação - Conta Corrente 6933-7</t>
  </si>
  <si>
    <t>3.4. Resgate Caixa Econômica Federal  -  Agência 0012- Aplicação - Conta Corrente 6934-5</t>
  </si>
  <si>
    <t>3.5. Resgate Caixa Econômica Federal  -  Agência 0012- Aplicação - Conta Corrente 6935-3</t>
  </si>
  <si>
    <r>
      <t>4.1.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Banco Santander - Agência 1223 - Aplicação Automática/CDB</t>
    </r>
  </si>
  <si>
    <t>4.2. Aplicação - CUSTEIO - Caixa Econômica Federal  -  Agência 1550 - Aplicação - Conta Corrente  3504-0</t>
  </si>
  <si>
    <t>4.3. Aplicação - CUSTEIO - Caixa Econômica Federal  -  Agência 0012- Aplicação - Conta Corrente 6933-7</t>
  </si>
  <si>
    <t>TOTAL APLICAÇÃO FINANCEIRA - FUNDO DE PROVISÃO</t>
  </si>
  <si>
    <t>4.4. Aplicação - FUNDO DE PROVISÃO - Caixa Econômica Federal  -  Agência 0012- Aplicação - Conta Corrente 6935-3</t>
  </si>
  <si>
    <t>4.5. Aplicação - INVESTIMENTO - Caixa Econômica Federal  -  Agência 0012- Aplicação - Conta Corrente 6934-5</t>
  </si>
  <si>
    <t>TOTAL DAS APLICAÇÕES FINANCEIRAS (4= 4.1 + 4.2+4.3+4.4+4.5)</t>
  </si>
  <si>
    <t>5.1.8.2. Outras Saídas (Aporte de caixa "fundo fixo 12/2023")</t>
  </si>
  <si>
    <t>7. SALDO BANCÁRIO FINAL EM: 31/12/2023</t>
  </si>
  <si>
    <t>SALDO BANCÁRIO FINAL: 7= (1=9) - (4+5+6)</t>
  </si>
  <si>
    <t>2.9.1 Outras Entradas (Aporte de caixa "fundo fixo 01/2024")</t>
  </si>
  <si>
    <t>Competência: JANEIRO/2024</t>
  </si>
  <si>
    <t>8.1. Glosa - Servidores Cedidos (Folha Servidores  01/2024)</t>
  </si>
  <si>
    <t>8.3. Glosa - Outras (Energia Elétrica 01/2024)</t>
  </si>
  <si>
    <t>5.1.8.1. Outras Saídas (Restituição de saldo aporte de caixa "fundo fixo 12/2023")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</si>
</sst>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  <numFmt numFmtId="179" formatCode="mmmm"/>
    <numFmt numFmtId="180" formatCode="dd\-mm\-yyyy"/>
    <numFmt numFmtId="181" formatCode="[$-416]dddd\,\ d&quot; de &quot;mmmm&quot; de &quot;yyyy"/>
  </numFmts>
  <fonts count="62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Microsoft YaHe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3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3" fontId="0" fillId="0" borderId="0" applyFont="0" applyFill="0" applyBorder="0" applyAlignment="0" applyProtection="0"/>
    <xf numFmtId="173" fontId="54" fillId="0" borderId="0" applyBorder="0" applyProtection="0">
      <alignment/>
    </xf>
  </cellStyleXfs>
  <cellXfs count="6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justify"/>
    </xf>
    <xf numFmtId="0" fontId="55" fillId="0" borderId="1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174" fontId="5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justify"/>
    </xf>
    <xf numFmtId="174" fontId="58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4" fontId="59" fillId="33" borderId="10" xfId="0" applyNumberFormat="1" applyFont="1" applyFill="1" applyBorder="1" applyAlignment="1">
      <alignment horizontal="center" vertical="center"/>
    </xf>
    <xf numFmtId="174" fontId="60" fillId="0" borderId="10" xfId="0" applyNumberFormat="1" applyFont="1" applyBorder="1" applyAlignment="1">
      <alignment horizontal="justify"/>
    </xf>
    <xf numFmtId="44" fontId="58" fillId="0" borderId="10" xfId="45" applyFont="1" applyBorder="1" applyAlignment="1">
      <alignment horizontal="right"/>
    </xf>
    <xf numFmtId="44" fontId="57" fillId="0" borderId="10" xfId="45" applyFont="1" applyBorder="1" applyAlignment="1">
      <alignment horizontal="right"/>
    </xf>
    <xf numFmtId="44" fontId="58" fillId="33" borderId="10" xfId="45" applyFont="1" applyFill="1" applyBorder="1" applyAlignment="1">
      <alignment horizontal="right"/>
    </xf>
    <xf numFmtId="44" fontId="57" fillId="33" borderId="10" xfId="45" applyFont="1" applyFill="1" applyBorder="1" applyAlignment="1">
      <alignment horizontal="right"/>
    </xf>
    <xf numFmtId="44" fontId="58" fillId="0" borderId="10" xfId="45" applyFont="1" applyFill="1" applyBorder="1" applyAlignment="1">
      <alignment horizontal="right"/>
    </xf>
    <xf numFmtId="44" fontId="57" fillId="0" borderId="10" xfId="45" applyFont="1" applyFill="1" applyBorder="1" applyAlignment="1">
      <alignment horizontal="right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horizontal="center"/>
    </xf>
    <xf numFmtId="43" fontId="2" fillId="0" borderId="0" xfId="65" applyFont="1" applyAlignment="1">
      <alignment horizontal="center" vertical="center"/>
    </xf>
    <xf numFmtId="43" fontId="2" fillId="0" borderId="0" xfId="65" applyFont="1" applyAlignment="1">
      <alignment horizontal="justify"/>
    </xf>
    <xf numFmtId="0" fontId="5" fillId="0" borderId="10" xfId="0" applyFont="1" applyBorder="1" applyAlignment="1">
      <alignment horizontal="right"/>
    </xf>
    <xf numFmtId="44" fontId="61" fillId="0" borderId="10" xfId="45" applyFont="1" applyBorder="1" applyAlignment="1">
      <alignment horizontal="right"/>
    </xf>
    <xf numFmtId="43" fontId="2" fillId="0" borderId="0" xfId="0" applyNumberFormat="1" applyFont="1" applyAlignment="1">
      <alignment horizontal="justify"/>
    </xf>
    <xf numFmtId="4" fontId="0" fillId="0" borderId="0" xfId="0" applyNumberFormat="1" applyAlignment="1">
      <alignment/>
    </xf>
    <xf numFmtId="4" fontId="9" fillId="0" borderId="0" xfId="0" applyNumberFormat="1" applyFont="1" applyAlignment="1">
      <alignment/>
    </xf>
    <xf numFmtId="44" fontId="3" fillId="0" borderId="0" xfId="0" applyNumberFormat="1" applyFont="1" applyAlignment="1">
      <alignment horizontal="justify"/>
    </xf>
    <xf numFmtId="44" fontId="2" fillId="0" borderId="0" xfId="0" applyNumberFormat="1" applyFont="1" applyAlignment="1">
      <alignment horizontal="justify"/>
    </xf>
    <xf numFmtId="43" fontId="2" fillId="0" borderId="0" xfId="65" applyFont="1" applyAlignment="1">
      <alignment horizontal="justify"/>
    </xf>
    <xf numFmtId="0" fontId="3" fillId="0" borderId="10" xfId="0" applyFont="1" applyBorder="1" applyAlignment="1">
      <alignment horizontal="left"/>
    </xf>
    <xf numFmtId="44" fontId="3" fillId="0" borderId="10" xfId="45" applyFont="1" applyBorder="1" applyAlignment="1">
      <alignment horizontal="right"/>
    </xf>
    <xf numFmtId="44" fontId="3" fillId="0" borderId="10" xfId="45" applyFont="1" applyFill="1" applyBorder="1" applyAlignment="1">
      <alignment horizontal="right"/>
    </xf>
    <xf numFmtId="43" fontId="2" fillId="0" borderId="0" xfId="65" applyFont="1" applyFill="1" applyAlignment="1">
      <alignment horizontal="justify"/>
    </xf>
    <xf numFmtId="44" fontId="57" fillId="0" borderId="10" xfId="45" applyNumberFormat="1" applyFont="1" applyFill="1" applyBorder="1" applyAlignment="1">
      <alignment horizontal="right"/>
    </xf>
    <xf numFmtId="44" fontId="58" fillId="0" borderId="10" xfId="45" applyFont="1" applyFill="1" applyBorder="1" applyAlignment="1">
      <alignment/>
    </xf>
    <xf numFmtId="44" fontId="58" fillId="0" borderId="10" xfId="45" applyFont="1" applyBorder="1" applyAlignment="1">
      <alignment/>
    </xf>
    <xf numFmtId="0" fontId="2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4" xfId="50"/>
    <cellStyle name="Normal 5" xfId="51"/>
    <cellStyle name="Nota" xfId="52"/>
    <cellStyle name="Percent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104775</xdr:rowOff>
    </xdr:from>
    <xdr:to>
      <xdr:col>1</xdr:col>
      <xdr:colOff>1181100</xdr:colOff>
      <xdr:row>4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04775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4429125</xdr:colOff>
      <xdr:row>1</xdr:row>
      <xdr:rowOff>19050</xdr:rowOff>
    </xdr:from>
    <xdr:to>
      <xdr:col>2</xdr:col>
      <xdr:colOff>2028825</xdr:colOff>
      <xdr:row>3</xdr:row>
      <xdr:rowOff>161925</xdr:rowOff>
    </xdr:to>
    <xdr:pic>
      <xdr:nvPicPr>
        <xdr:cNvPr id="2" name="Imagem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67325" y="247650"/>
          <a:ext cx="4181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120</xdr:row>
      <xdr:rowOff>19050</xdr:rowOff>
    </xdr:from>
    <xdr:to>
      <xdr:col>2</xdr:col>
      <xdr:colOff>2000250</xdr:colOff>
      <xdr:row>123</xdr:row>
      <xdr:rowOff>19050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20025" y="21316950"/>
          <a:ext cx="1600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I123"/>
  <sheetViews>
    <sheetView showGridLines="0" tabSelected="1" view="pageBreakPreview" zoomScaleSheetLayoutView="100" workbookViewId="0" topLeftCell="A1">
      <selection activeCell="D4" sqref="D4"/>
    </sheetView>
  </sheetViews>
  <sheetFormatPr defaultColWidth="11.00390625" defaultRowHeight="12.75"/>
  <cols>
    <col min="1" max="1" width="11.00390625" style="1" customWidth="1"/>
    <col min="2" max="2" width="86.375" style="1" customWidth="1"/>
    <col min="3" max="3" width="36.875" style="1" customWidth="1"/>
    <col min="4" max="4" width="13.75390625" style="32" bestFit="1" customWidth="1"/>
    <col min="5" max="5" width="38.00390625" style="1" customWidth="1"/>
    <col min="6" max="8" width="11.25390625" style="1" bestFit="1" customWidth="1"/>
    <col min="9" max="16384" width="11.00390625" style="1" customWidth="1"/>
  </cols>
  <sheetData>
    <row r="1" ht="18" customHeight="1"/>
    <row r="2" ht="18" customHeight="1"/>
    <row r="3" ht="11.25" customHeight="1"/>
    <row r="4" ht="13.5" customHeight="1"/>
    <row r="5" ht="15" customHeight="1"/>
    <row r="6" spans="2:5" ht="12.75" customHeight="1">
      <c r="B6" s="59" t="s">
        <v>6</v>
      </c>
      <c r="C6" s="59"/>
      <c r="D6" s="33"/>
      <c r="E6" s="2"/>
    </row>
    <row r="7" spans="2:5" ht="12.75">
      <c r="B7" s="59"/>
      <c r="C7" s="59"/>
      <c r="D7" s="33"/>
      <c r="E7" s="2"/>
    </row>
    <row r="8" spans="2:5" ht="12.75">
      <c r="B8" s="2"/>
      <c r="C8" s="2"/>
      <c r="D8" s="33"/>
      <c r="E8" s="2"/>
    </row>
    <row r="9" spans="2:5" ht="18" customHeight="1">
      <c r="B9" s="60" t="s">
        <v>0</v>
      </c>
      <c r="C9" s="61"/>
      <c r="D9" s="33"/>
      <c r="E9" s="2"/>
    </row>
    <row r="10" spans="2:5" ht="18" customHeight="1">
      <c r="B10" s="4"/>
      <c r="C10" s="4"/>
      <c r="D10" s="33"/>
      <c r="E10" s="2"/>
    </row>
    <row r="11" spans="2:5" ht="13.5" customHeight="1">
      <c r="B11" s="53" t="s">
        <v>42</v>
      </c>
      <c r="C11" s="54"/>
      <c r="D11" s="33"/>
      <c r="E11" s="2"/>
    </row>
    <row r="12" spans="2:5" ht="13.5" customHeight="1">
      <c r="B12" s="5" t="s">
        <v>3</v>
      </c>
      <c r="C12" s="37" t="s">
        <v>39</v>
      </c>
      <c r="D12" s="33"/>
      <c r="E12" s="2"/>
    </row>
    <row r="13" spans="2:5" ht="13.5" customHeight="1">
      <c r="B13" s="53" t="s">
        <v>1</v>
      </c>
      <c r="C13" s="54"/>
      <c r="D13" s="33"/>
      <c r="E13" s="2"/>
    </row>
    <row r="14" spans="2:5" ht="13.5" customHeight="1">
      <c r="B14" s="5" t="s">
        <v>3</v>
      </c>
      <c r="C14" s="37" t="s">
        <v>44</v>
      </c>
      <c r="D14" s="33"/>
      <c r="E14" s="2"/>
    </row>
    <row r="15" spans="2:5" ht="13.5" customHeight="1">
      <c r="B15" s="53" t="s">
        <v>45</v>
      </c>
      <c r="C15" s="54"/>
      <c r="D15" s="33"/>
      <c r="E15" s="2"/>
    </row>
    <row r="16" spans="2:5" ht="13.5" customHeight="1">
      <c r="B16" s="5" t="s">
        <v>2</v>
      </c>
      <c r="C16" s="37" t="s">
        <v>39</v>
      </c>
      <c r="D16" s="33"/>
      <c r="E16" s="2"/>
    </row>
    <row r="17" spans="2:5" ht="13.5" customHeight="1">
      <c r="B17" s="5" t="s">
        <v>4</v>
      </c>
      <c r="C17" s="37" t="s">
        <v>43</v>
      </c>
      <c r="D17" s="33"/>
      <c r="E17" s="2"/>
    </row>
    <row r="18" spans="2:5" ht="13.5" customHeight="1">
      <c r="B18" s="53" t="s">
        <v>62</v>
      </c>
      <c r="C18" s="54"/>
      <c r="D18" s="33"/>
      <c r="E18" s="2"/>
    </row>
    <row r="19" spans="2:5" ht="13.5" customHeight="1">
      <c r="B19" s="6"/>
      <c r="C19" s="6"/>
      <c r="D19" s="33"/>
      <c r="E19" s="2"/>
    </row>
    <row r="20" spans="2:5" ht="13.5" customHeight="1">
      <c r="B20" s="5" t="s">
        <v>38</v>
      </c>
      <c r="C20" s="38">
        <v>1781063.27</v>
      </c>
      <c r="D20" s="33"/>
      <c r="E20" s="2"/>
    </row>
    <row r="21" spans="2:5" ht="13.5" customHeight="1">
      <c r="B21" s="5" t="s">
        <v>37</v>
      </c>
      <c r="C21" s="38">
        <v>0</v>
      </c>
      <c r="D21" s="33"/>
      <c r="E21" s="2"/>
    </row>
    <row r="22" spans="2:5" s="10" customFormat="1" ht="7.5" customHeight="1">
      <c r="B22" s="7"/>
      <c r="C22" s="8"/>
      <c r="D22" s="34"/>
      <c r="E22" s="9"/>
    </row>
    <row r="23" spans="2:5" s="10" customFormat="1" ht="13.5" customHeight="1">
      <c r="B23" s="55" t="s">
        <v>5</v>
      </c>
      <c r="C23" s="56"/>
      <c r="D23" s="34"/>
      <c r="E23" s="9"/>
    </row>
    <row r="24" spans="2:5" s="3" customFormat="1" ht="24.75" customHeight="1">
      <c r="B24" s="15" t="s">
        <v>106</v>
      </c>
      <c r="C24" s="17" t="s">
        <v>7</v>
      </c>
      <c r="D24" s="35"/>
      <c r="E24" s="16"/>
    </row>
    <row r="25" spans="2:5" s="14" customFormat="1" ht="13.5" customHeight="1">
      <c r="B25" s="22" t="s">
        <v>8</v>
      </c>
      <c r="C25" s="24"/>
      <c r="D25" s="36"/>
      <c r="E25" s="13"/>
    </row>
    <row r="26" spans="2:5" s="14" customFormat="1" ht="13.5" customHeight="1">
      <c r="B26" s="18" t="s">
        <v>41</v>
      </c>
      <c r="C26" s="30">
        <v>957.2</v>
      </c>
      <c r="D26" s="36"/>
      <c r="E26" s="13"/>
    </row>
    <row r="27" spans="2:5" s="14" customFormat="1" ht="13.5" customHeight="1">
      <c r="B27" s="18" t="s">
        <v>49</v>
      </c>
      <c r="C27" s="30">
        <v>0.02</v>
      </c>
      <c r="D27" s="36"/>
      <c r="E27" s="13"/>
    </row>
    <row r="28" spans="2:5" s="14" customFormat="1" ht="13.5" customHeight="1">
      <c r="B28" s="18" t="s">
        <v>50</v>
      </c>
      <c r="C28" s="30">
        <v>0.01</v>
      </c>
      <c r="D28" s="36"/>
      <c r="E28" s="13"/>
    </row>
    <row r="29" spans="2:5" s="14" customFormat="1" ht="13.5" customHeight="1">
      <c r="B29" s="18" t="s">
        <v>51</v>
      </c>
      <c r="C29" s="47">
        <v>0</v>
      </c>
      <c r="D29" s="36"/>
      <c r="E29" s="13"/>
    </row>
    <row r="30" spans="2:5" s="14" customFormat="1" ht="13.5" customHeight="1">
      <c r="B30" s="18" t="s">
        <v>52</v>
      </c>
      <c r="C30" s="47">
        <v>0</v>
      </c>
      <c r="D30" s="36"/>
      <c r="E30" s="13"/>
    </row>
    <row r="31" spans="2:5" s="14" customFormat="1" ht="13.5" customHeight="1">
      <c r="B31" s="18" t="s">
        <v>70</v>
      </c>
      <c r="C31" s="47">
        <v>0</v>
      </c>
      <c r="D31" s="36"/>
      <c r="E31" s="13"/>
    </row>
    <row r="32" spans="2:5" s="14" customFormat="1" ht="13.5" customHeight="1">
      <c r="B32" s="18" t="s">
        <v>71</v>
      </c>
      <c r="C32" s="47">
        <v>2003581.44</v>
      </c>
      <c r="D32" s="36"/>
      <c r="E32" s="13"/>
    </row>
    <row r="33" spans="2:5" s="14" customFormat="1" ht="13.5" customHeight="1">
      <c r="B33" s="18" t="s">
        <v>72</v>
      </c>
      <c r="C33" s="47">
        <v>0</v>
      </c>
      <c r="D33" s="36"/>
      <c r="E33" s="13"/>
    </row>
    <row r="34" spans="2:5" s="14" customFormat="1" ht="13.5" customHeight="1">
      <c r="B34" s="18" t="s">
        <v>73</v>
      </c>
      <c r="C34" s="47">
        <v>0</v>
      </c>
      <c r="D34" s="36"/>
      <c r="E34" s="13"/>
    </row>
    <row r="35" spans="2:5" s="14" customFormat="1" ht="13.5" customHeight="1">
      <c r="B35" s="18" t="s">
        <v>74</v>
      </c>
      <c r="C35" s="47">
        <v>0</v>
      </c>
      <c r="D35" s="36"/>
      <c r="E35" s="13"/>
    </row>
    <row r="36" spans="2:5" s="14" customFormat="1" ht="13.5" customHeight="1">
      <c r="B36" s="18" t="s">
        <v>75</v>
      </c>
      <c r="C36" s="47">
        <v>2560.87</v>
      </c>
      <c r="D36" s="36"/>
      <c r="E36" s="13"/>
    </row>
    <row r="37" spans="2:5" s="14" customFormat="1" ht="13.5" customHeight="1">
      <c r="B37" s="18" t="s">
        <v>76</v>
      </c>
      <c r="C37" s="47">
        <v>0</v>
      </c>
      <c r="D37" s="36"/>
      <c r="E37" s="13"/>
    </row>
    <row r="38" spans="2:5" s="14" customFormat="1" ht="13.5" customHeight="1">
      <c r="B38" s="20" t="s">
        <v>77</v>
      </c>
      <c r="C38" s="49">
        <f>SUM(C26:C37)</f>
        <v>2007099.54</v>
      </c>
      <c r="D38" s="36"/>
      <c r="E38" s="13"/>
    </row>
    <row r="39" spans="2:5" s="14" customFormat="1" ht="13.5" customHeight="1">
      <c r="B39" s="18"/>
      <c r="C39" s="25"/>
      <c r="E39" s="13"/>
    </row>
    <row r="40" spans="2:5" s="14" customFormat="1" ht="13.5" customHeight="1">
      <c r="B40" s="22" t="s">
        <v>9</v>
      </c>
      <c r="C40" s="21"/>
      <c r="D40" s="36"/>
      <c r="E40" s="13"/>
    </row>
    <row r="41" spans="2:5" s="14" customFormat="1" ht="13.5" customHeight="1">
      <c r="B41" s="18" t="s">
        <v>78</v>
      </c>
      <c r="C41" s="30">
        <v>1642706.43</v>
      </c>
      <c r="D41" s="36"/>
      <c r="E41" s="13"/>
    </row>
    <row r="42" spans="2:5" s="14" customFormat="1" ht="13.5" customHeight="1">
      <c r="B42" s="18" t="s">
        <v>79</v>
      </c>
      <c r="C42" s="30">
        <v>0</v>
      </c>
      <c r="D42" s="36"/>
      <c r="E42" s="13"/>
    </row>
    <row r="43" spans="2:5" s="14" customFormat="1" ht="13.5" customHeight="1">
      <c r="B43" s="18" t="s">
        <v>80</v>
      </c>
      <c r="C43" s="30">
        <f>16594.52+15142.65</f>
        <v>31737.17</v>
      </c>
      <c r="D43" s="36"/>
      <c r="E43" s="13"/>
    </row>
    <row r="44" spans="2:5" s="14" customFormat="1" ht="13.5" customHeight="1">
      <c r="B44" s="18" t="s">
        <v>81</v>
      </c>
      <c r="C44" s="30">
        <v>0</v>
      </c>
      <c r="D44" s="36"/>
      <c r="E44" s="13"/>
    </row>
    <row r="45" spans="2:5" s="14" customFormat="1" ht="13.5" customHeight="1">
      <c r="B45" s="18" t="s">
        <v>82</v>
      </c>
      <c r="C45" s="30">
        <v>0</v>
      </c>
      <c r="D45" s="36"/>
      <c r="E45" s="13"/>
    </row>
    <row r="46" spans="2:5" s="14" customFormat="1" ht="13.5" customHeight="1">
      <c r="B46" s="45" t="s">
        <v>83</v>
      </c>
      <c r="C46" s="30">
        <v>19.67</v>
      </c>
      <c r="D46" s="39"/>
      <c r="E46" s="13"/>
    </row>
    <row r="47" spans="2:5" s="14" customFormat="1" ht="13.5" customHeight="1">
      <c r="B47" s="18" t="s">
        <v>84</v>
      </c>
      <c r="C47" s="30">
        <v>0</v>
      </c>
      <c r="D47" s="39"/>
      <c r="E47" s="13"/>
    </row>
    <row r="48" spans="2:5" s="14" customFormat="1" ht="13.5" customHeight="1">
      <c r="B48" s="18" t="s">
        <v>85</v>
      </c>
      <c r="C48" s="26">
        <v>0</v>
      </c>
      <c r="D48" s="39"/>
      <c r="E48" s="13"/>
    </row>
    <row r="49" spans="2:5" s="14" customFormat="1" ht="13.5" customHeight="1">
      <c r="B49" s="18" t="s">
        <v>105</v>
      </c>
      <c r="C49" s="26">
        <v>0</v>
      </c>
      <c r="D49" s="36"/>
      <c r="E49" s="13"/>
    </row>
    <row r="50" spans="2:5" s="14" customFormat="1" ht="13.5" customHeight="1">
      <c r="B50" s="18" t="s">
        <v>86</v>
      </c>
      <c r="C50" s="26">
        <v>0</v>
      </c>
      <c r="D50" s="36"/>
      <c r="E50" s="13"/>
    </row>
    <row r="51" spans="2:5" s="14" customFormat="1" ht="13.5" customHeight="1">
      <c r="B51" s="18" t="s">
        <v>87</v>
      </c>
      <c r="C51" s="26">
        <v>0</v>
      </c>
      <c r="D51" s="36"/>
      <c r="E51" s="13"/>
    </row>
    <row r="52" spans="2:5" s="14" customFormat="1" ht="13.5" customHeight="1">
      <c r="B52" s="18" t="s">
        <v>88</v>
      </c>
      <c r="C52" s="26">
        <v>0</v>
      </c>
      <c r="D52" s="36"/>
      <c r="E52" s="13"/>
    </row>
    <row r="53" spans="2:5" s="14" customFormat="1" ht="13.5" customHeight="1">
      <c r="B53" s="20" t="s">
        <v>89</v>
      </c>
      <c r="C53" s="31">
        <f>SUM(C41:C52)</f>
        <v>1674463.2699999998</v>
      </c>
      <c r="D53" s="36"/>
      <c r="E53" s="13"/>
    </row>
    <row r="54" spans="2:5" s="14" customFormat="1" ht="13.5" customHeight="1">
      <c r="B54" s="22" t="s">
        <v>10</v>
      </c>
      <c r="C54" s="28"/>
      <c r="D54" s="36"/>
      <c r="E54" s="13"/>
    </row>
    <row r="55" spans="2:5" s="14" customFormat="1" ht="13.5" customHeight="1">
      <c r="B55" s="18" t="s">
        <v>40</v>
      </c>
      <c r="C55" s="47">
        <v>418</v>
      </c>
      <c r="D55" s="36"/>
      <c r="E55" s="13"/>
    </row>
    <row r="56" spans="2:5" s="14" customFormat="1" ht="13.5" customHeight="1">
      <c r="B56" s="18" t="s">
        <v>91</v>
      </c>
      <c r="C56" s="30">
        <v>0</v>
      </c>
      <c r="D56" s="36"/>
      <c r="E56" s="13"/>
    </row>
    <row r="57" spans="2:5" s="14" customFormat="1" ht="13.5" customHeight="1">
      <c r="B57" s="18" t="s">
        <v>92</v>
      </c>
      <c r="C57" s="30">
        <v>635479.04</v>
      </c>
      <c r="D57" s="36"/>
      <c r="E57" s="13"/>
    </row>
    <row r="58" spans="2:5" s="14" customFormat="1" ht="13.5" customHeight="1">
      <c r="B58" s="18" t="s">
        <v>93</v>
      </c>
      <c r="C58" s="30">
        <v>0</v>
      </c>
      <c r="D58" s="36"/>
      <c r="E58" s="13"/>
    </row>
    <row r="59" spans="2:5" s="14" customFormat="1" ht="13.5" customHeight="1">
      <c r="B59" s="18" t="s">
        <v>94</v>
      </c>
      <c r="C59" s="30">
        <v>0</v>
      </c>
      <c r="D59" s="36"/>
      <c r="E59" s="13"/>
    </row>
    <row r="60" spans="2:5" s="14" customFormat="1" ht="13.5" customHeight="1">
      <c r="B60" s="20" t="s">
        <v>90</v>
      </c>
      <c r="C60" s="31">
        <f>SUM(C55+C56+C57+C58+C59)</f>
        <v>635897.04</v>
      </c>
      <c r="D60" s="36"/>
      <c r="E60" s="13"/>
    </row>
    <row r="61" spans="2:5" s="14" customFormat="1" ht="13.5" customHeight="1">
      <c r="B61" s="20"/>
      <c r="C61" s="19"/>
      <c r="D61" s="36"/>
      <c r="E61" s="13"/>
    </row>
    <row r="62" spans="2:5" s="14" customFormat="1" ht="13.5" customHeight="1">
      <c r="B62" s="22" t="s">
        <v>13</v>
      </c>
      <c r="C62" s="21"/>
      <c r="D62" s="36"/>
      <c r="E62" s="13"/>
    </row>
    <row r="63" spans="2:5" s="14" customFormat="1" ht="13.5" customHeight="1">
      <c r="B63" s="18" t="s">
        <v>95</v>
      </c>
      <c r="C63" s="46">
        <v>0</v>
      </c>
      <c r="D63" s="36"/>
      <c r="E63" s="13"/>
    </row>
    <row r="64" spans="2:5" s="14" customFormat="1" ht="13.5" customHeight="1">
      <c r="B64" s="18" t="s">
        <v>96</v>
      </c>
      <c r="C64" s="46">
        <v>0</v>
      </c>
      <c r="D64" s="36"/>
      <c r="E64" s="13"/>
    </row>
    <row r="65" spans="2:5" s="14" customFormat="1" ht="13.5" customHeight="1">
      <c r="B65" s="18" t="s">
        <v>97</v>
      </c>
      <c r="C65" s="47">
        <v>483347.37</v>
      </c>
      <c r="D65" s="36"/>
      <c r="E65" s="13"/>
    </row>
    <row r="66" spans="2:5" s="14" customFormat="1" ht="13.5" customHeight="1">
      <c r="B66" s="20" t="s">
        <v>11</v>
      </c>
      <c r="C66" s="26">
        <f>C63+C64+C65</f>
        <v>483347.37</v>
      </c>
      <c r="D66" s="36"/>
      <c r="E66" s="13"/>
    </row>
    <row r="67" spans="2:5" s="14" customFormat="1" ht="13.5" customHeight="1">
      <c r="B67" s="18" t="s">
        <v>99</v>
      </c>
      <c r="C67" s="26">
        <v>0</v>
      </c>
      <c r="D67" s="36"/>
      <c r="E67" s="13"/>
    </row>
    <row r="68" spans="2:5" s="14" customFormat="1" ht="13.5" customHeight="1">
      <c r="B68" s="20" t="s">
        <v>98</v>
      </c>
      <c r="C68" s="26">
        <f>C67</f>
        <v>0</v>
      </c>
      <c r="D68" s="36"/>
      <c r="E68" s="13"/>
    </row>
    <row r="69" spans="2:5" s="14" customFormat="1" ht="13.5" customHeight="1">
      <c r="B69" s="18" t="s">
        <v>100</v>
      </c>
      <c r="C69" s="26">
        <v>0</v>
      </c>
      <c r="D69" s="36"/>
      <c r="E69" s="13"/>
    </row>
    <row r="70" spans="2:5" s="14" customFormat="1" ht="13.5" customHeight="1">
      <c r="B70" s="20" t="s">
        <v>12</v>
      </c>
      <c r="C70" s="26">
        <f>C69</f>
        <v>0</v>
      </c>
      <c r="D70" s="36"/>
      <c r="E70" s="13"/>
    </row>
    <row r="71" spans="2:5" s="14" customFormat="1" ht="13.5" customHeight="1">
      <c r="B71" s="22" t="s">
        <v>101</v>
      </c>
      <c r="C71" s="29">
        <f>C66+C68</f>
        <v>483347.37</v>
      </c>
      <c r="D71" s="36"/>
      <c r="E71" s="13"/>
    </row>
    <row r="72" spans="2:5" s="14" customFormat="1" ht="13.5" customHeight="1">
      <c r="B72" s="11"/>
      <c r="C72" s="12"/>
      <c r="D72" s="36"/>
      <c r="E72" s="13"/>
    </row>
    <row r="73" spans="2:5" s="14" customFormat="1" ht="13.5" customHeight="1">
      <c r="B73" s="22" t="s">
        <v>14</v>
      </c>
      <c r="C73" s="21"/>
      <c r="D73" s="36"/>
      <c r="E73" s="13"/>
    </row>
    <row r="74" spans="2:5" s="14" customFormat="1" ht="13.5" customHeight="1">
      <c r="B74" s="22" t="s">
        <v>15</v>
      </c>
      <c r="C74" s="21"/>
      <c r="D74" s="36"/>
      <c r="E74" s="13"/>
    </row>
    <row r="75" spans="2:5" s="14" customFormat="1" ht="13.5" customHeight="1">
      <c r="B75" s="18" t="s">
        <v>16</v>
      </c>
      <c r="C75" s="50">
        <f>49754.89+21081.35+1730.9+370735.26</f>
        <v>443302.4</v>
      </c>
      <c r="D75" s="36"/>
      <c r="E75" s="13"/>
    </row>
    <row r="76" spans="2:5" s="14" customFormat="1" ht="13.5" customHeight="1">
      <c r="B76" s="18" t="s">
        <v>17</v>
      </c>
      <c r="C76" s="50">
        <f>2327.59+880976.77+8286.13</f>
        <v>891590.49</v>
      </c>
      <c r="D76" s="36"/>
      <c r="E76" s="13"/>
    </row>
    <row r="77" spans="2:5" s="14" customFormat="1" ht="13.5" customHeight="1">
      <c r="B77" s="18" t="s">
        <v>18</v>
      </c>
      <c r="C77" s="50">
        <v>57200.29</v>
      </c>
      <c r="D77" s="36"/>
      <c r="E77" s="13"/>
    </row>
    <row r="78" spans="2:5" s="14" customFormat="1" ht="13.5" customHeight="1">
      <c r="B78" s="18" t="s">
        <v>19</v>
      </c>
      <c r="C78" s="50">
        <v>0</v>
      </c>
      <c r="D78" s="36"/>
      <c r="E78" s="13"/>
    </row>
    <row r="79" spans="2:5" s="14" customFormat="1" ht="13.5" customHeight="1">
      <c r="B79" s="18" t="s">
        <v>20</v>
      </c>
      <c r="C79" s="50">
        <f>59603.58+418</f>
        <v>60021.58</v>
      </c>
      <c r="D79" s="36"/>
      <c r="E79" s="13"/>
    </row>
    <row r="80" spans="2:5" s="14" customFormat="1" ht="13.5" customHeight="1">
      <c r="B80" s="18" t="s">
        <v>21</v>
      </c>
      <c r="C80" s="50">
        <v>320042.34</v>
      </c>
      <c r="D80" s="36"/>
      <c r="E80" s="13"/>
    </row>
    <row r="81" spans="2:5" s="14" customFormat="1" ht="23.25" customHeight="1">
      <c r="B81" s="18" t="s">
        <v>22</v>
      </c>
      <c r="C81" s="50">
        <v>53050.68</v>
      </c>
      <c r="D81" s="36"/>
      <c r="E81" s="13"/>
    </row>
    <row r="82" spans="2:5" s="14" customFormat="1" ht="12.75">
      <c r="B82" s="18" t="s">
        <v>60</v>
      </c>
      <c r="C82" s="50">
        <v>642.69</v>
      </c>
      <c r="D82" s="36"/>
      <c r="E82" s="13"/>
    </row>
    <row r="83" spans="2:5" s="14" customFormat="1" ht="12.75">
      <c r="B83" s="18" t="s">
        <v>109</v>
      </c>
      <c r="C83" s="50">
        <v>0</v>
      </c>
      <c r="D83" s="36"/>
      <c r="E83" s="13"/>
    </row>
    <row r="84" spans="2:5" s="14" customFormat="1" ht="13.5" customHeight="1">
      <c r="B84" s="18" t="s">
        <v>102</v>
      </c>
      <c r="C84" s="51">
        <v>0</v>
      </c>
      <c r="D84" s="36"/>
      <c r="E84" s="13"/>
    </row>
    <row r="85" spans="2:5" s="14" customFormat="1" ht="13.5" customHeight="1">
      <c r="B85" s="18" t="s">
        <v>57</v>
      </c>
      <c r="C85" s="51">
        <v>0</v>
      </c>
      <c r="D85" s="36"/>
      <c r="E85" s="13"/>
    </row>
    <row r="86" spans="2:5" s="14" customFormat="1" ht="13.5" customHeight="1">
      <c r="B86" s="18" t="s">
        <v>59</v>
      </c>
      <c r="C86" s="51">
        <v>0</v>
      </c>
      <c r="D86" s="41"/>
      <c r="E86" s="42"/>
    </row>
    <row r="87" spans="2:5" s="14" customFormat="1" ht="13.5" customHeight="1">
      <c r="B87" s="20" t="s">
        <v>61</v>
      </c>
      <c r="C87" s="31">
        <f>SUM(C75:C86)</f>
        <v>1825850.4700000002</v>
      </c>
      <c r="D87" s="36"/>
      <c r="E87" s="13"/>
    </row>
    <row r="88" spans="2:5" s="14" customFormat="1" ht="13.5" customHeight="1">
      <c r="B88" s="22" t="s">
        <v>23</v>
      </c>
      <c r="C88" s="21"/>
      <c r="D88" s="36"/>
      <c r="E88" s="13"/>
    </row>
    <row r="89" spans="2:5" s="14" customFormat="1" ht="13.5" customHeight="1">
      <c r="B89" s="18" t="s">
        <v>24</v>
      </c>
      <c r="C89" s="30">
        <v>0</v>
      </c>
      <c r="D89" s="36"/>
      <c r="E89" s="13"/>
    </row>
    <row r="90" spans="2:5" s="14" customFormat="1" ht="13.5" customHeight="1">
      <c r="B90" s="18" t="s">
        <v>25</v>
      </c>
      <c r="C90" s="30">
        <v>0</v>
      </c>
      <c r="D90" s="36"/>
      <c r="E90" s="13"/>
    </row>
    <row r="91" spans="2:5" s="14" customFormat="1" ht="13.5" customHeight="1">
      <c r="B91" s="18" t="s">
        <v>26</v>
      </c>
      <c r="C91" s="30">
        <v>0</v>
      </c>
      <c r="D91" s="36"/>
      <c r="E91" s="13"/>
    </row>
    <row r="92" spans="2:5" s="14" customFormat="1" ht="13.5" customHeight="1">
      <c r="B92" s="20" t="s">
        <v>47</v>
      </c>
      <c r="C92" s="26">
        <f>SUM(C89:C91)</f>
        <v>0</v>
      </c>
      <c r="D92" s="36"/>
      <c r="E92" s="13"/>
    </row>
    <row r="93" spans="2:5" s="14" customFormat="1" ht="13.5" customHeight="1">
      <c r="B93" s="20" t="s">
        <v>27</v>
      </c>
      <c r="C93" s="31">
        <f>C92+C87</f>
        <v>1825850.4700000002</v>
      </c>
      <c r="D93" s="36"/>
      <c r="E93" s="13"/>
    </row>
    <row r="94" spans="2:9" s="14" customFormat="1" ht="13.5" customHeight="1">
      <c r="B94" s="20"/>
      <c r="C94" s="19"/>
      <c r="D94" s="48"/>
      <c r="E94" s="13"/>
      <c r="F94" s="39"/>
      <c r="G94" s="39"/>
      <c r="H94" s="39"/>
      <c r="I94" s="39"/>
    </row>
    <row r="95" spans="2:5" s="14" customFormat="1" ht="13.5" customHeight="1">
      <c r="B95" s="22" t="s">
        <v>28</v>
      </c>
      <c r="C95" s="21"/>
      <c r="D95" s="36"/>
      <c r="E95" s="13"/>
    </row>
    <row r="96" spans="2:6" s="14" customFormat="1" ht="13.5" customHeight="1">
      <c r="B96" s="18" t="s">
        <v>29</v>
      </c>
      <c r="C96" s="30">
        <v>0</v>
      </c>
      <c r="D96" s="36"/>
      <c r="E96" s="13"/>
      <c r="F96" s="44"/>
    </row>
    <row r="97" spans="2:7" s="14" customFormat="1" ht="13.5" customHeight="1">
      <c r="B97" s="18" t="s">
        <v>30</v>
      </c>
      <c r="C97" s="30">
        <v>0</v>
      </c>
      <c r="D97" s="36"/>
      <c r="E97" s="13"/>
      <c r="F97" s="39"/>
      <c r="G97" s="39"/>
    </row>
    <row r="98" spans="2:8" s="14" customFormat="1" ht="13.5" customHeight="1">
      <c r="B98" s="20" t="s">
        <v>31</v>
      </c>
      <c r="C98" s="27">
        <v>0</v>
      </c>
      <c r="D98" s="36"/>
      <c r="E98" s="13"/>
      <c r="H98" s="39"/>
    </row>
    <row r="99" spans="2:5" s="14" customFormat="1" ht="13.5" customHeight="1">
      <c r="B99" s="20"/>
      <c r="C99" s="27"/>
      <c r="D99" s="36"/>
      <c r="E99" s="13"/>
    </row>
    <row r="100" spans="2:5" s="14" customFormat="1" ht="13.5" customHeight="1">
      <c r="B100" s="22" t="s">
        <v>103</v>
      </c>
      <c r="C100" s="21"/>
      <c r="D100" s="36"/>
      <c r="E100" s="13"/>
    </row>
    <row r="101" spans="2:5" s="14" customFormat="1" ht="13.5" customHeight="1">
      <c r="B101" s="18" t="s">
        <v>46</v>
      </c>
      <c r="C101" s="30">
        <v>2100</v>
      </c>
      <c r="D101" s="52"/>
      <c r="E101" s="52"/>
    </row>
    <row r="102" spans="2:5" s="14" customFormat="1" ht="13.5" customHeight="1">
      <c r="B102" s="18" t="s">
        <v>53</v>
      </c>
      <c r="C102" s="30">
        <v>0.02</v>
      </c>
      <c r="D102" s="36"/>
      <c r="E102" s="13"/>
    </row>
    <row r="103" spans="2:7" s="14" customFormat="1" ht="13.5" customHeight="1">
      <c r="B103" s="18" t="s">
        <v>54</v>
      </c>
      <c r="C103" s="30">
        <v>0</v>
      </c>
      <c r="D103" s="36"/>
      <c r="E103" s="18"/>
      <c r="G103" s="39"/>
    </row>
    <row r="104" spans="2:5" s="14" customFormat="1" ht="13.5" customHeight="1">
      <c r="B104" s="18" t="s">
        <v>55</v>
      </c>
      <c r="C104" s="47">
        <v>698.6</v>
      </c>
      <c r="D104" s="36"/>
      <c r="E104" s="13"/>
    </row>
    <row r="105" spans="2:8" s="14" customFormat="1" ht="13.5" customHeight="1">
      <c r="B105" s="18" t="s">
        <v>56</v>
      </c>
      <c r="C105" s="47">
        <v>0</v>
      </c>
      <c r="D105" s="36"/>
      <c r="E105" s="13"/>
      <c r="H105" s="39"/>
    </row>
    <row r="106" spans="2:8" s="14" customFormat="1" ht="13.5" customHeight="1">
      <c r="B106" s="18" t="s">
        <v>63</v>
      </c>
      <c r="C106" s="30">
        <v>0</v>
      </c>
      <c r="D106" s="36"/>
      <c r="E106" s="13"/>
      <c r="H106" s="39"/>
    </row>
    <row r="107" spans="2:8" s="14" customFormat="1" ht="13.5" customHeight="1">
      <c r="B107" s="18" t="s">
        <v>64</v>
      </c>
      <c r="C107" s="47">
        <f>173347.9+1695800.35</f>
        <v>1869148.25</v>
      </c>
      <c r="D107" s="36"/>
      <c r="E107" s="13"/>
      <c r="H107" s="39"/>
    </row>
    <row r="108" spans="2:8" s="14" customFormat="1" ht="13.5" customHeight="1">
      <c r="B108" s="18" t="s">
        <v>65</v>
      </c>
      <c r="C108" s="47">
        <v>0</v>
      </c>
      <c r="D108" s="36"/>
      <c r="E108" s="13"/>
      <c r="H108" s="39"/>
    </row>
    <row r="109" spans="2:8" s="14" customFormat="1" ht="13.5" customHeight="1">
      <c r="B109" s="18" t="s">
        <v>66</v>
      </c>
      <c r="C109" s="47">
        <v>0</v>
      </c>
      <c r="D109" s="36"/>
      <c r="E109" s="13"/>
      <c r="H109" s="39"/>
    </row>
    <row r="110" spans="2:8" s="14" customFormat="1" ht="13.5" customHeight="1">
      <c r="B110" s="18" t="s">
        <v>67</v>
      </c>
      <c r="C110" s="47">
        <v>27083.72</v>
      </c>
      <c r="D110" s="36"/>
      <c r="E110" s="13"/>
      <c r="H110" s="39"/>
    </row>
    <row r="111" spans="2:8" s="14" customFormat="1" ht="13.5" customHeight="1">
      <c r="B111" s="18" t="s">
        <v>68</v>
      </c>
      <c r="C111" s="47">
        <v>2580.54</v>
      </c>
      <c r="D111" s="36"/>
      <c r="E111" s="13"/>
      <c r="H111" s="39"/>
    </row>
    <row r="112" spans="2:8" s="14" customFormat="1" ht="13.5" customHeight="1">
      <c r="B112" s="18" t="s">
        <v>69</v>
      </c>
      <c r="C112" s="47">
        <v>0</v>
      </c>
      <c r="D112" s="36"/>
      <c r="E112" s="13"/>
      <c r="H112" s="39"/>
    </row>
    <row r="113" spans="2:5" s="14" customFormat="1" ht="21.75" customHeight="1">
      <c r="B113" s="20" t="s">
        <v>104</v>
      </c>
      <c r="C113" s="31">
        <f>SUM(C101:C112)</f>
        <v>1901611.1300000001</v>
      </c>
      <c r="D113" s="40"/>
      <c r="E113" s="43"/>
    </row>
    <row r="114" spans="2:5" s="14" customFormat="1" ht="15.75" customHeight="1">
      <c r="B114" s="23" t="s">
        <v>32</v>
      </c>
      <c r="C114" s="2"/>
      <c r="D114" s="36"/>
      <c r="E114" s="43"/>
    </row>
    <row r="115" spans="2:5" s="14" customFormat="1" ht="13.5" customHeight="1">
      <c r="B115" s="22" t="s">
        <v>33</v>
      </c>
      <c r="C115" s="21"/>
      <c r="D115" s="36"/>
      <c r="E115" s="13"/>
    </row>
    <row r="116" spans="2:5" s="14" customFormat="1" ht="13.5" customHeight="1">
      <c r="B116" s="18" t="s">
        <v>107</v>
      </c>
      <c r="C116" s="30">
        <v>0</v>
      </c>
      <c r="D116" s="36"/>
      <c r="E116" s="13"/>
    </row>
    <row r="117" spans="2:5" s="14" customFormat="1" ht="13.5" customHeight="1">
      <c r="B117" s="18" t="s">
        <v>48</v>
      </c>
      <c r="C117" s="30">
        <v>0</v>
      </c>
      <c r="D117" s="36"/>
      <c r="E117" s="13"/>
    </row>
    <row r="118" spans="2:5" s="14" customFormat="1" ht="13.5" customHeight="1">
      <c r="B118" s="18" t="s">
        <v>108</v>
      </c>
      <c r="C118" s="30">
        <v>0</v>
      </c>
      <c r="D118" s="36"/>
      <c r="E118" s="13"/>
    </row>
    <row r="119" spans="2:5" s="14" customFormat="1" ht="13.5" customHeight="1">
      <c r="B119" s="22" t="s">
        <v>34</v>
      </c>
      <c r="C119" s="29">
        <f>SUM(C116:C118)</f>
        <v>0</v>
      </c>
      <c r="D119" s="36"/>
      <c r="E119" s="13"/>
    </row>
    <row r="120" spans="2:5" ht="31.5" customHeight="1">
      <c r="B120" s="57" t="s">
        <v>58</v>
      </c>
      <c r="C120" s="58"/>
      <c r="D120" s="33"/>
      <c r="E120" s="2"/>
    </row>
    <row r="121" ht="36.75" customHeight="1">
      <c r="B121" s="2" t="s">
        <v>35</v>
      </c>
    </row>
    <row r="122" ht="13.5" customHeight="1">
      <c r="C122" s="3"/>
    </row>
    <row r="123" spans="2:3" ht="13.5" customHeight="1">
      <c r="B123" s="2" t="s">
        <v>36</v>
      </c>
      <c r="C123" s="3"/>
    </row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</sheetData>
  <sheetProtection/>
  <mergeCells count="9">
    <mergeCell ref="D101:E101"/>
    <mergeCell ref="B18:C18"/>
    <mergeCell ref="B23:C23"/>
    <mergeCell ref="B120:C120"/>
    <mergeCell ref="B6:C7"/>
    <mergeCell ref="B9:C9"/>
    <mergeCell ref="B11:C11"/>
    <mergeCell ref="B13:C13"/>
    <mergeCell ref="B15:C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2" horizontalDpi="600" verticalDpi="600" orientation="portrait" paperSize="9" scale="58" r:id="rId2"/>
  <headerFooter alignWithMargins="0"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JULIO AUGUSTO CARDOSO CHACHA</cp:lastModifiedBy>
  <cp:lastPrinted>2024-05-03T13:12:32Z</cp:lastPrinted>
  <dcterms:created xsi:type="dcterms:W3CDTF">2021-07-27T14:44:50Z</dcterms:created>
  <dcterms:modified xsi:type="dcterms:W3CDTF">2024-05-06T13:13:39Z</dcterms:modified>
  <cp:category/>
  <cp:version/>
  <cp:contentType/>
  <cp:contentStatus/>
</cp:coreProperties>
</file>