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comments1.xml><?xml version="1.0" encoding="utf-8"?>
<comments xmlns="http://schemas.openxmlformats.org/spreadsheetml/2006/main">
  <authors>
    <author>Cleia Alves da Silva - HDT</author>
    <author>Luana Correia Alves</author>
  </authors>
  <commentList>
    <comment ref="B55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Pessoal
Rescisões Trabalhista
Pensões Alimenticias</t>
        </r>
      </text>
    </comment>
    <comment ref="B56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Serviços
Concessionarias
Desp Viagens</t>
        </r>
      </text>
    </comment>
    <comment ref="B57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Materiais</t>
        </r>
      </text>
    </comment>
    <comment ref="B59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Tributos, Taxas e Cont
</t>
        </r>
      </text>
    </comment>
    <comment ref="B60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Encargos Folha
Encargos Rescisão</t>
        </r>
      </text>
    </comment>
    <comment ref="B61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Reembolso Rateios</t>
        </r>
      </text>
    </comment>
    <comment ref="B62" authorId="1">
      <text>
        <r>
          <rPr>
            <b/>
            <sz val="9"/>
            <rFont val="Tahoma"/>
            <family val="0"/>
          </rPr>
          <t>Luana Correia Alves:</t>
        </r>
        <r>
          <rPr>
            <sz val="9"/>
            <rFont val="Tahoma"/>
            <family val="0"/>
          </rPr>
          <t xml:space="preserve">
Reembolso de despesas+bloqueio judicial (ref. Pgto Reclm. Trab.)</t>
        </r>
      </text>
    </comment>
  </commentList>
</comments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<sst xmlns="http://schemas.openxmlformats.org/spreadsheetml/2006/main" count="85" uniqueCount="84">
  <si>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</si>
  <si>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</si>
  <si>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</si>
  <si>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</si>
  <si>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</si>
  <si>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</si>
  <si>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</si>
  <si>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</si>
  <si>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</si>
  <si>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</si>
  <si>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</si>
  <si>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</si>
  <si>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</si>
  <si>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</si>
  <si>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</si>
  <si>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</si>
  <si>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</si>
  <si>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</si>
  <si>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</si>
  <si>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</si>
  <si>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</si>
  <si>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</si>
  <si>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</si>
  <si>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</si>
  <si>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</si>
  <si>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</si>
  <si>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</si>
  <si>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</si>
  <si>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</si>
  <si>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</si>
  <si>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</si>
  <si>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</si>
  <si>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</si>
  <si>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</si>
  <si>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</si>
  <si>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</si>
  <si>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</si>
  <si>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</si>
  <si>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</si>
  <si>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</si>
  <si>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</si>
  <si>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</si>
  <si>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</si>
  <si>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</si>
  <si>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</si>
  <si>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</si>
  <si>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</si>
  <si>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</si>
  <si>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</si>
  <si>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</si>
  <si>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</si>
  <si>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</si>
  <si>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</si>
  <si>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</si>
  <si>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</si>
  <si>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</si>
  <si>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</si>
  <si>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</si>
  <si>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</si>
  <si>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</si>
  <si>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</si>
  <si>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</si>
  <si>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</si>
  <si>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</si>
  <si>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</si>
  <si>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</si>
  <si>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</si>
  <si>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</si>
  <si>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</si>
  <si>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</si>
  <si>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</si>
  <si>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</si>
  <si>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Fevereiro/2021</t>
  </si>
  <si>
    <t>7. SALDO BANCÁRIO FINAL EM: 28/02/2021</t>
  </si>
  <si>
    <t>7.1. Caixa  (Fundo Fixo)</t>
  </si>
  <si>
    <t xml:space="preserve">9. Nota Explicativa:   </t>
  </si>
  <si>
    <t>5.1.8. Outros (Dépositos Judiciais, Reembolso de Despesas)</t>
  </si>
  <si>
    <t>Cleia Alves</t>
  </si>
  <si>
    <t>Financeiro/Custos</t>
  </si>
  <si>
    <t>VIGÊNCIA DO CONTRATO DE GESTÃO/TERMO ADITIVO: 25/06/2020 A 24/06/2021 - 13º TERMO ADITIVO</t>
  </si>
  <si>
    <t>Goiania-Go, 13/Junho/2022</t>
  </si>
  <si>
    <t>8.1. Glosa - servidores cedidos  (Folha Servidores 01/2021)</t>
  </si>
  <si>
    <t>8.3.1. Glosa - outras (Telefone 02/2021)</t>
  </si>
  <si>
    <t>8.3.2. Glosa - outras (Energia 01/2021)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</si>
</sst>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6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73" fontId="57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8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6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61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62" fillId="33" borderId="10" xfId="0" applyNumberFormat="1" applyFont="1" applyFill="1" applyBorder="1" applyAlignment="1">
      <alignment horizontal="center" vertical="center"/>
    </xf>
    <xf numFmtId="174" fontId="63" fillId="0" borderId="10" xfId="0" applyNumberFormat="1" applyFont="1" applyBorder="1" applyAlignment="1">
      <alignment horizontal="justify"/>
    </xf>
    <xf numFmtId="44" fontId="61" fillId="0" borderId="10" xfId="44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61" fillId="33" borderId="10" xfId="44" applyFont="1" applyFill="1" applyBorder="1" applyAlignment="1">
      <alignment horizontal="right"/>
    </xf>
    <xf numFmtId="44" fontId="60" fillId="33" borderId="10" xfId="44" applyFont="1" applyFill="1" applyBorder="1" applyAlignment="1">
      <alignment horizontal="right"/>
    </xf>
    <xf numFmtId="44" fontId="58" fillId="0" borderId="10" xfId="44" applyFont="1" applyBorder="1" applyAlignment="1">
      <alignment horizontal="justify"/>
    </xf>
    <xf numFmtId="44" fontId="61" fillId="0" borderId="10" xfId="44" applyFont="1" applyFill="1" applyBorder="1" applyAlignment="1">
      <alignment horizontal="right"/>
    </xf>
    <xf numFmtId="44" fontId="60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4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02"/>
  <sheetViews>
    <sheetView showGridLines="0" tabSelected="1" zoomScale="110" zoomScaleNormal="110" zoomScalePageLayoutView="0" workbookViewId="0" topLeftCell="A85">
      <selection activeCell="A86" sqref="A86:IV10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9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71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49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50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79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48</v>
      </c>
      <c r="B20" s="40">
        <v>8168726.88</v>
      </c>
      <c r="C20" s="2"/>
      <c r="D20" s="34"/>
      <c r="E20" s="2"/>
      <c r="F20" s="2"/>
    </row>
    <row r="21" spans="1:6" ht="13.5" customHeight="1">
      <c r="A21" s="5" t="s">
        <v>47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8</v>
      </c>
      <c r="B23" s="45"/>
      <c r="C23" s="9"/>
      <c r="D23" s="35"/>
      <c r="E23" s="9"/>
      <c r="F23" s="9"/>
    </row>
    <row r="24" spans="1:6" s="3" customFormat="1" ht="24.75" customHeight="1">
      <c r="A24" s="15" t="s">
        <v>72</v>
      </c>
      <c r="B24" s="17" t="s">
        <v>10</v>
      </c>
      <c r="C24" s="16"/>
      <c r="D24" s="36"/>
      <c r="E24" s="16"/>
      <c r="F24" s="16"/>
    </row>
    <row r="25" spans="1:6" s="14" customFormat="1" ht="13.5" customHeight="1">
      <c r="A25" s="22" t="s">
        <v>11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63</v>
      </c>
      <c r="B26" s="26">
        <v>328.36</v>
      </c>
      <c r="C26" s="13"/>
      <c r="D26" s="37"/>
      <c r="E26" s="13"/>
      <c r="F26" s="13"/>
    </row>
    <row r="27" spans="1:6" s="14" customFormat="1" ht="13.5" customHeight="1">
      <c r="A27" s="18" t="s">
        <v>51</v>
      </c>
      <c r="B27" s="26">
        <v>5910842.67</v>
      </c>
      <c r="C27" s="13"/>
      <c r="D27" s="37"/>
      <c r="E27" s="13"/>
      <c r="F27" s="13"/>
    </row>
    <row r="28" spans="1:6" s="14" customFormat="1" ht="13.5" customHeight="1">
      <c r="A28" s="18" t="s">
        <v>52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53</v>
      </c>
      <c r="B29" s="26">
        <v>1006418.71</v>
      </c>
      <c r="C29" s="13"/>
      <c r="D29" s="37"/>
      <c r="E29" s="13"/>
      <c r="F29" s="13"/>
    </row>
    <row r="30" spans="1:6" s="14" customFormat="1" ht="13.5" customHeight="1">
      <c r="A30" s="18" t="s">
        <v>54</v>
      </c>
      <c r="B30" s="26">
        <v>2825143.32</v>
      </c>
      <c r="C30" s="13"/>
      <c r="D30" s="37"/>
      <c r="E30" s="13"/>
      <c r="F30" s="13"/>
    </row>
    <row r="31" spans="1:6" s="14" customFormat="1" ht="13.5" customHeight="1">
      <c r="A31" s="20" t="s">
        <v>64</v>
      </c>
      <c r="B31" s="27">
        <f>SUM(B26:B30)</f>
        <v>9742733.06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12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66</v>
      </c>
      <c r="B34" s="38">
        <v>6690908.39</v>
      </c>
      <c r="C34" s="13"/>
      <c r="D34" s="37"/>
      <c r="E34" s="13"/>
      <c r="F34" s="13"/>
    </row>
    <row r="35" spans="1:6" s="14" customFormat="1" ht="13.5" customHeight="1">
      <c r="A35" s="18" t="s">
        <v>67</v>
      </c>
      <c r="B35" s="26"/>
      <c r="C35" s="13"/>
      <c r="D35" s="37"/>
      <c r="E35" s="13"/>
      <c r="F35" s="13"/>
    </row>
    <row r="36" spans="1:6" s="14" customFormat="1" ht="13.5" customHeight="1">
      <c r="A36" s="18" t="s">
        <v>59</v>
      </c>
      <c r="B36" s="26">
        <v>888.8</v>
      </c>
      <c r="C36" s="13"/>
      <c r="D36" s="37"/>
      <c r="E36" s="13"/>
      <c r="F36" s="13"/>
    </row>
    <row r="37" spans="1:6" s="14" customFormat="1" ht="13.5" customHeight="1">
      <c r="A37" s="18" t="s">
        <v>60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68</v>
      </c>
      <c r="B38" s="26">
        <f>10+3300+328.36+701.16</f>
        <v>4339.52</v>
      </c>
      <c r="C38" s="13"/>
      <c r="D38" s="37"/>
      <c r="E38" s="13"/>
      <c r="F38" s="13"/>
    </row>
    <row r="39" spans="1:6" s="14" customFormat="1" ht="13.5" customHeight="1">
      <c r="A39" s="20" t="s">
        <v>65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6696136.709999999</v>
      </c>
      <c r="C40" s="13"/>
      <c r="D40" s="37"/>
      <c r="E40" s="13"/>
      <c r="F40" s="13"/>
    </row>
    <row r="41" spans="1:6" s="14" customFormat="1" ht="13.5" customHeight="1">
      <c r="A41" s="22" t="s">
        <v>13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61</v>
      </c>
      <c r="B42" s="31">
        <v>9456735.88</v>
      </c>
      <c r="C42" s="13"/>
      <c r="D42" s="37"/>
      <c r="E42" s="13"/>
      <c r="F42" s="13"/>
    </row>
    <row r="43" spans="1:6" s="14" customFormat="1" ht="13.5" customHeight="1">
      <c r="A43" s="18" t="s">
        <v>69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14</v>
      </c>
      <c r="B44" s="32">
        <f>SUM(B42:B43)</f>
        <v>9456735.88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18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62</v>
      </c>
      <c r="B47" s="26">
        <v>10728679.56</v>
      </c>
      <c r="C47" s="13"/>
      <c r="D47" s="37"/>
      <c r="E47" s="13"/>
      <c r="F47" s="13"/>
    </row>
    <row r="48" spans="1:6" s="14" customFormat="1" ht="13.5" customHeight="1">
      <c r="A48" s="20" t="s">
        <v>15</v>
      </c>
      <c r="B48" s="27">
        <f>SUM(B47)</f>
        <v>10728679.56</v>
      </c>
      <c r="C48" s="13"/>
      <c r="D48" s="37"/>
      <c r="E48" s="13"/>
      <c r="F48" s="13"/>
    </row>
    <row r="49" spans="1:6" s="14" customFormat="1" ht="13.5" customHeight="1">
      <c r="A49" s="18" t="s">
        <v>70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16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17</v>
      </c>
      <c r="B51" s="29">
        <f>B48+B50</f>
        <v>10728679.56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19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20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21</v>
      </c>
      <c r="B55" s="26">
        <f>3330990.06+261566.51+885.37</f>
        <v>3593441.9400000004</v>
      </c>
      <c r="C55" s="13"/>
      <c r="D55" s="37"/>
      <c r="E55" s="13"/>
      <c r="F55" s="13"/>
    </row>
    <row r="56" spans="1:6" s="14" customFormat="1" ht="13.5" customHeight="1">
      <c r="A56" s="18" t="s">
        <v>22</v>
      </c>
      <c r="B56" s="26">
        <f>3843581.17+53864.72+328.36</f>
        <v>3897774.25</v>
      </c>
      <c r="C56" s="13"/>
      <c r="D56" s="37"/>
      <c r="E56" s="13"/>
      <c r="F56" s="13"/>
    </row>
    <row r="57" spans="1:6" s="14" customFormat="1" ht="13.5" customHeight="1">
      <c r="A57" s="18" t="s">
        <v>23</v>
      </c>
      <c r="B57" s="26">
        <f>716805.53+3300</f>
        <v>720105.53</v>
      </c>
      <c r="C57" s="13"/>
      <c r="D57" s="37"/>
      <c r="E57" s="13"/>
      <c r="F57" s="13"/>
    </row>
    <row r="58" spans="1:6" s="14" customFormat="1" ht="13.5" customHeight="1">
      <c r="A58" s="18" t="s">
        <v>24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25</v>
      </c>
      <c r="B59" s="26">
        <f>1342327.74+1768.03</f>
        <v>1344095.77</v>
      </c>
      <c r="C59" s="13"/>
      <c r="D59" s="37"/>
      <c r="E59" s="13"/>
      <c r="F59" s="13"/>
    </row>
    <row r="60" spans="1:6" s="14" customFormat="1" ht="13.5" customHeight="1">
      <c r="A60" s="18" t="s">
        <v>26</v>
      </c>
      <c r="B60" s="26">
        <f>792439.2+874125.64</f>
        <v>1666564.8399999999</v>
      </c>
      <c r="C60" s="13"/>
      <c r="D60" s="37"/>
      <c r="E60" s="13"/>
      <c r="F60" s="13"/>
    </row>
    <row r="61" spans="1:6" s="14" customFormat="1" ht="23.25" customHeight="1">
      <c r="A61" s="18" t="s">
        <v>27</v>
      </c>
      <c r="B61" s="26">
        <v>111748.45</v>
      </c>
      <c r="C61" s="13"/>
      <c r="D61" s="37"/>
      <c r="E61" s="13"/>
      <c r="F61" s="13"/>
    </row>
    <row r="62" spans="1:6" s="14" customFormat="1" ht="13.5" customHeight="1">
      <c r="A62" s="18" t="s">
        <v>76</v>
      </c>
      <c r="B62" s="26">
        <v>0</v>
      </c>
      <c r="C62" s="13"/>
      <c r="D62" s="37"/>
      <c r="E62" s="13"/>
      <c r="F62" s="13"/>
    </row>
    <row r="63" spans="1:6" s="14" customFormat="1" ht="13.5" customHeight="1">
      <c r="A63" s="20" t="s">
        <v>28</v>
      </c>
      <c r="B63" s="27">
        <f>SUM(B55:B62)</f>
        <v>11333730.78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29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30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31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32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33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34</v>
      </c>
      <c r="B70" s="27">
        <f>SUM(B66:B69)</f>
        <v>0</v>
      </c>
      <c r="C70" s="13"/>
      <c r="D70" s="37"/>
      <c r="E70" s="13"/>
      <c r="F70" s="13"/>
    </row>
    <row r="71" spans="1:6" s="14" customFormat="1" ht="13.5" customHeight="1">
      <c r="A71" s="20" t="s">
        <v>35</v>
      </c>
      <c r="B71" s="27">
        <f>B63+B70</f>
        <v>11333730.78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36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37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38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39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73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74</v>
      </c>
      <c r="B79" s="31">
        <v>2390.37</v>
      </c>
      <c r="C79" s="13"/>
      <c r="D79" s="37"/>
      <c r="E79" s="13"/>
      <c r="F79" s="13"/>
    </row>
    <row r="80" spans="1:6" s="14" customFormat="1" ht="13.5" customHeight="1">
      <c r="A80" s="18" t="s">
        <v>55</v>
      </c>
      <c r="B80" s="31">
        <v>122.14</v>
      </c>
      <c r="C80" s="13"/>
      <c r="D80" s="37"/>
      <c r="E80" s="13"/>
      <c r="F80" s="13"/>
    </row>
    <row r="81" spans="1:6" s="14" customFormat="1" ht="13.5" customHeight="1">
      <c r="A81" s="18" t="s">
        <v>56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57</v>
      </c>
      <c r="B82" s="31">
        <v>5102626.48</v>
      </c>
      <c r="C82" s="13"/>
      <c r="D82" s="37"/>
      <c r="E82" s="13"/>
      <c r="F82" s="13"/>
    </row>
    <row r="83" spans="1:6" s="14" customFormat="1" ht="13.5" customHeight="1">
      <c r="A83" s="18" t="s">
        <v>58</v>
      </c>
      <c r="B83" s="31">
        <v>0</v>
      </c>
      <c r="C83" s="13"/>
      <c r="D83" s="37"/>
      <c r="E83" s="13"/>
      <c r="F83" s="13"/>
    </row>
    <row r="84" spans="1:6" s="14" customFormat="1" ht="13.5" customHeight="1">
      <c r="A84" s="20" t="s">
        <v>40</v>
      </c>
      <c r="B84" s="27">
        <f>SUM(B79:B83)</f>
        <v>5105138.99</v>
      </c>
      <c r="C84" s="41"/>
      <c r="D84" s="37"/>
      <c r="E84" s="13"/>
      <c r="F84" s="13"/>
    </row>
    <row r="85" spans="1:6" s="14" customFormat="1" ht="15.75" customHeight="1">
      <c r="A85" s="23" t="s">
        <v>41</v>
      </c>
      <c r="B85" s="2"/>
      <c r="C85" s="13"/>
      <c r="D85" s="37"/>
      <c r="E85" s="13"/>
      <c r="F85" s="13"/>
    </row>
    <row r="86" spans="1:5" s="14" customFormat="1" ht="13.5" customHeight="1">
      <c r="A86" s="22" t="s">
        <v>42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1486630.63</v>
      </c>
      <c r="C87" s="37"/>
      <c r="D87" s="13"/>
      <c r="E87" s="13"/>
    </row>
    <row r="88" spans="1:5" s="14" customFormat="1" ht="13.5" customHeight="1">
      <c r="A88" s="18" t="s">
        <v>43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6477.09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49960.3</v>
      </c>
      <c r="C90" s="37"/>
      <c r="D90" s="13"/>
      <c r="E90" s="13"/>
    </row>
    <row r="91" spans="1:5" ht="12.75">
      <c r="A91" s="22" t="s">
        <v>44</v>
      </c>
      <c r="B91" s="29">
        <f>SUM(B87:B90)</f>
        <v>1543068.02</v>
      </c>
      <c r="C91" s="34"/>
      <c r="D91" s="2"/>
      <c r="E91" s="2"/>
    </row>
    <row r="92" spans="1:4" ht="24.75" customHeight="1">
      <c r="A92" s="46" t="s">
        <v>75</v>
      </c>
      <c r="B92" s="47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45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46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spans="3:4" ht="13.5" customHeight="1">
      <c r="C99" s="33"/>
      <c r="D99" s="1"/>
    </row>
    <row r="100" spans="3:4" ht="13.5" customHeight="1">
      <c r="C100" s="33"/>
      <c r="D100" s="1"/>
    </row>
    <row r="101" spans="3:4" ht="13.5" customHeight="1">
      <c r="C101" s="33"/>
      <c r="D101" s="1"/>
    </row>
    <row r="102" spans="3:4" ht="13.5" customHeight="1">
      <c r="C102" s="33"/>
      <c r="D102" s="1"/>
    </row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5" r:id="rId4"/>
  <headerFooter alignWithMargins="0">
    <oddFooter>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2022-06-20T19:42:52Z</cp:lastPrinted>
  <dcterms:created xsi:type="dcterms:W3CDTF">2021-07-27T14:44:50Z</dcterms:created>
  <dcterms:modified xsi:type="dcterms:W3CDTF">2022-06-20T19:44:52Z</dcterms:modified>
  <cp:category/>
  <cp:version/>
  <cp:contentType/>
  <cp:contentStatus/>
</cp:coreProperties>
</file>