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comments1.xml><?xml version="1.0" encoding="utf-8"?>
<comments xmlns="http://schemas.openxmlformats.org/spreadsheetml/2006/main">
  <authors>
    <author>Suedna Silva Alves</author>
  </authors>
  <commentList>
    <comment ref="B38" authorId="0">
      <text>
        <r>
          <rPr>
            <b/>
            <sz val="9"/>
            <rFont val="Segoe UI"/>
            <family val="2"/>
          </rPr>
          <t xml:space="preserve">Suedna Silva Alves:
R$ 44.580,00 - Refere Repasse de Recurso do CEAPSOL - Depositado na C/C HDT pela SES-GO 
</t>
        </r>
      </text>
    </comment>
  </commentList>
</comments>
</file>

<file path=xl/sharedStrings.xml><?xml version="1.0" encoding="utf-8"?>
<sst xmlns="http://schemas.openxmlformats.org/spreadsheetml/2006/main" count="84" uniqueCount="83">
  <si>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</si>
  <si>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</si>
  <si>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</si>
  <si>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</si>
  <si>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</si>
  <si>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</si>
  <si>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</si>
  <si>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</si>
  <si>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</si>
  <si>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</si>
  <si>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</si>
  <si>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</si>
  <si>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</si>
  <si>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</si>
  <si>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</si>
  <si>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</si>
  <si>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</si>
  <si>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</si>
  <si>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</si>
  <si>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</si>
  <si>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</si>
  <si>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</si>
  <si>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</si>
  <si>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</si>
  <si>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</si>
  <si>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</si>
  <si>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</si>
  <si>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</si>
  <si>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</si>
  <si>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</si>
  <si>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</si>
  <si>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</si>
  <si>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</si>
  <si>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</si>
  <si>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</si>
  <si>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</si>
  <si>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</si>
  <si>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</si>
  <si>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</si>
  <si>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</si>
  <si>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</si>
  <si>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</si>
  <si>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</si>
  <si>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</si>
  <si>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</si>
  <si>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</si>
  <si>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</si>
  <si>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</si>
  <si>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</si>
  <si>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</si>
  <si>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</si>
  <si>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</si>
  <si>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</si>
  <si>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</si>
  <si>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</si>
  <si>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</si>
  <si>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</si>
  <si>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</si>
  <si>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</si>
  <si>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</si>
  <si>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</si>
  <si>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</si>
  <si>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</si>
  <si>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</si>
  <si>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</si>
  <si>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</si>
  <si>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</si>
  <si>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</si>
  <si>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</si>
  <si>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</si>
  <si>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</si>
  <si>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</si>
  <si>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</si>
  <si>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Competência: Novembro/2021</t>
  </si>
  <si>
    <t>7. SALDO BANCÁRIO FINAL EM: 30/11/2021</t>
  </si>
  <si>
    <t>7.1. Caixa (Fundo Fixo)</t>
  </si>
  <si>
    <t>8.1. Glosa - servidores cedidos (Folha Servidores - Oficio 34270/2021 - SES-GO - Parcela 3/3)</t>
  </si>
  <si>
    <t>8.3. Glosa - outras (Energia e Desistência Residência Médica - Oficio 34270/2021 - SES-GO - Parcela 3/3)</t>
  </si>
  <si>
    <t>5.1.8. Outros (Pagto com estorno + transf/repasse de recurso do CEAP-SOL - Creditados erroneamente na C/C HDT pela SES-GO, Dépositos Judiciais, Reembolso de Despesas)</t>
  </si>
  <si>
    <t>Cleia Alves</t>
  </si>
  <si>
    <t>Financeiro/Custos</t>
  </si>
  <si>
    <t>Goiania-Go, 07/Janeiro/2022</t>
  </si>
  <si>
    <t>9. Nota Explicativa:   O mapa de repasses/glosas desta competência ainda não foi disponibilizado pelas SES, portanto não é possível informar os valores das glosas.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</si>
</sst>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3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4" applyFont="1" applyBorder="1" applyAlignment="1">
      <alignment horizontal="right"/>
    </xf>
    <xf numFmtId="44" fontId="57" fillId="0" borderId="10" xfId="44" applyFont="1" applyBorder="1" applyAlignment="1">
      <alignment horizontal="right"/>
    </xf>
    <xf numFmtId="44" fontId="58" fillId="33" borderId="10" xfId="44" applyFont="1" applyFill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5" fillId="0" borderId="10" xfId="44" applyFont="1" applyBorder="1" applyAlignment="1">
      <alignment horizontal="justify"/>
    </xf>
    <xf numFmtId="44" fontId="58" fillId="0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1" fillId="0" borderId="10" xfId="44" applyFont="1" applyBorder="1" applyAlignment="1">
      <alignment horizontal="right"/>
    </xf>
    <xf numFmtId="169" fontId="2" fillId="0" borderId="0" xfId="0" applyNumberFormat="1" applyFont="1" applyAlignment="1">
      <alignment horizontal="justify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7"/>
  <sheetViews>
    <sheetView showGridLines="0" tabSelected="1" zoomScalePageLayoutView="0" workbookViewId="0" topLeftCell="A47">
      <selection activeCell="B55" sqref="B55:B62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9" t="s">
        <v>10</v>
      </c>
      <c r="B6" s="49"/>
      <c r="C6" s="2"/>
      <c r="D6" s="34"/>
      <c r="E6" s="2"/>
      <c r="F6" s="2"/>
    </row>
    <row r="7" spans="1:6" ht="12.75">
      <c r="A7" s="49"/>
      <c r="B7" s="49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50" t="s">
        <v>0</v>
      </c>
      <c r="B9" s="51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3" t="s">
        <v>72</v>
      </c>
      <c r="B11" s="44"/>
      <c r="C11" s="2"/>
      <c r="D11" s="34"/>
      <c r="E11" s="2"/>
      <c r="F11" s="2"/>
    </row>
    <row r="12" spans="1:6" ht="13.5" customHeight="1">
      <c r="A12" s="5" t="s">
        <v>4</v>
      </c>
      <c r="B12" s="39" t="s">
        <v>50</v>
      </c>
      <c r="C12" s="2"/>
      <c r="D12" s="34"/>
      <c r="E12" s="2"/>
      <c r="F12" s="2"/>
    </row>
    <row r="13" spans="1:6" ht="13.5" customHeight="1">
      <c r="A13" s="43" t="s">
        <v>1</v>
      </c>
      <c r="B13" s="44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3" t="s">
        <v>2</v>
      </c>
      <c r="B15" s="44"/>
      <c r="C15" s="2"/>
      <c r="D15" s="34"/>
      <c r="E15" s="2"/>
      <c r="F15" s="2"/>
    </row>
    <row r="16" spans="1:6" ht="13.5" customHeight="1">
      <c r="A16" s="5" t="s">
        <v>3</v>
      </c>
      <c r="B16" s="39" t="s">
        <v>51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3" t="s">
        <v>8</v>
      </c>
      <c r="B18" s="44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49</v>
      </c>
      <c r="B20" s="40">
        <v>8168726.88</v>
      </c>
      <c r="C20" s="2"/>
      <c r="D20" s="34"/>
      <c r="E20" s="2"/>
      <c r="F20" s="2"/>
    </row>
    <row r="21" spans="1:6" ht="13.5" customHeight="1">
      <c r="A21" s="5" t="s">
        <v>48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5" t="s">
        <v>9</v>
      </c>
      <c r="B23" s="46"/>
      <c r="C23" s="9"/>
      <c r="D23" s="35"/>
      <c r="E23" s="9"/>
      <c r="F23" s="9"/>
    </row>
    <row r="24" spans="1:6" s="3" customFormat="1" ht="24.75" customHeight="1">
      <c r="A24" s="15" t="s">
        <v>73</v>
      </c>
      <c r="B24" s="17" t="s">
        <v>11</v>
      </c>
      <c r="C24" s="16"/>
      <c r="D24" s="36"/>
      <c r="E24" s="16"/>
      <c r="F24" s="16"/>
    </row>
    <row r="25" spans="1:6" s="14" customFormat="1" ht="13.5" customHeight="1">
      <c r="A25" s="22" t="s">
        <v>12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64</v>
      </c>
      <c r="B26" s="26">
        <v>182</v>
      </c>
      <c r="C26" s="13"/>
      <c r="D26" s="37"/>
      <c r="E26" s="13"/>
      <c r="F26" s="13"/>
    </row>
    <row r="27" spans="1:6" s="14" customFormat="1" ht="13.5" customHeight="1">
      <c r="A27" s="18" t="s">
        <v>52</v>
      </c>
      <c r="B27" s="26">
        <v>632.03</v>
      </c>
      <c r="C27" s="13"/>
      <c r="D27" s="37"/>
      <c r="E27" s="13"/>
      <c r="F27" s="13"/>
    </row>
    <row r="28" spans="1:6" s="14" customFormat="1" ht="13.5" customHeight="1">
      <c r="A28" s="18" t="s">
        <v>53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54</v>
      </c>
      <c r="B29" s="26">
        <v>261031.44</v>
      </c>
      <c r="C29" s="13"/>
      <c r="D29" s="37"/>
      <c r="E29" s="13"/>
      <c r="F29" s="13"/>
    </row>
    <row r="30" spans="1:6" s="14" customFormat="1" ht="13.5" customHeight="1">
      <c r="A30" s="18" t="s">
        <v>55</v>
      </c>
      <c r="B30" s="26">
        <v>269124.31</v>
      </c>
      <c r="C30" s="13"/>
      <c r="D30" s="37"/>
      <c r="E30" s="13"/>
      <c r="F30" s="13"/>
    </row>
    <row r="31" spans="1:6" s="14" customFormat="1" ht="13.5" customHeight="1">
      <c r="A31" s="20" t="s">
        <v>65</v>
      </c>
      <c r="B31" s="27">
        <f>SUM(B26:B30)</f>
        <v>530969.78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13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67</v>
      </c>
      <c r="B34" s="38">
        <f>82693.92+4804451.74+572788.62+570657.56+474173.82</f>
        <v>6504765.66</v>
      </c>
      <c r="C34" s="41"/>
      <c r="D34" s="37"/>
      <c r="E34" s="13"/>
      <c r="F34" s="13"/>
    </row>
    <row r="35" spans="1:6" s="14" customFormat="1" ht="13.5" customHeight="1">
      <c r="A35" s="18" t="s">
        <v>68</v>
      </c>
      <c r="B35" s="26">
        <f>498+2490+2689.6+940+70840+1400+1920+232800+12180+1920+13200-44580</f>
        <v>296297.6</v>
      </c>
      <c r="C35" s="13"/>
      <c r="D35" s="37"/>
      <c r="E35" s="13"/>
      <c r="F35" s="13"/>
    </row>
    <row r="36" spans="1:6" s="14" customFormat="1" ht="13.5" customHeight="1">
      <c r="A36" s="18" t="s">
        <v>60</v>
      </c>
      <c r="B36" s="26">
        <v>1783.96</v>
      </c>
      <c r="C36" s="41"/>
      <c r="D36" s="37"/>
      <c r="E36" s="13"/>
      <c r="F36" s="13"/>
    </row>
    <row r="37" spans="1:6" s="14" customFormat="1" ht="13.5" customHeight="1">
      <c r="A37" s="18" t="s">
        <v>61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69</v>
      </c>
      <c r="B38" s="26">
        <f>10+3300+182+19345.53+44580</f>
        <v>67417.53</v>
      </c>
      <c r="C38" s="13"/>
      <c r="D38" s="37"/>
      <c r="E38" s="13"/>
      <c r="F38" s="13"/>
    </row>
    <row r="39" spans="1:6" s="14" customFormat="1" ht="13.5" customHeight="1">
      <c r="A39" s="20" t="s">
        <v>66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6870264.75</v>
      </c>
      <c r="C40" s="13"/>
      <c r="D40" s="37"/>
      <c r="E40" s="13"/>
      <c r="F40" s="13"/>
    </row>
    <row r="41" spans="1:6" s="14" customFormat="1" ht="13.5" customHeight="1">
      <c r="A41" s="22" t="s">
        <v>14</v>
      </c>
      <c r="B41" s="28"/>
      <c r="C41" s="13"/>
      <c r="D41" s="37"/>
      <c r="E41" s="13"/>
      <c r="F41" s="13"/>
    </row>
    <row r="42" spans="1:6" s="14" customFormat="1" ht="13.5" customHeight="1">
      <c r="A42" s="18" t="s">
        <v>62</v>
      </c>
      <c r="B42" s="31">
        <v>5325755.55</v>
      </c>
      <c r="C42" s="13"/>
      <c r="D42" s="37"/>
      <c r="E42" s="13"/>
      <c r="F42" s="13"/>
    </row>
    <row r="43" spans="1:6" s="14" customFormat="1" ht="13.5" customHeight="1">
      <c r="A43" s="18" t="s">
        <v>70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15</v>
      </c>
      <c r="B44" s="32">
        <f>SUM(B42:B43)</f>
        <v>5325755.55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19</v>
      </c>
      <c r="B46" s="21"/>
      <c r="C46" s="13"/>
      <c r="D46" s="37"/>
      <c r="E46" s="13"/>
      <c r="F46" s="13"/>
    </row>
    <row r="47" spans="1:6" s="14" customFormat="1" ht="13.5" customHeight="1">
      <c r="A47" s="18" t="s">
        <v>63</v>
      </c>
      <c r="B47" s="26">
        <v>6001742.23</v>
      </c>
      <c r="C47" s="13"/>
      <c r="D47" s="37"/>
      <c r="E47" s="13"/>
      <c r="F47" s="13"/>
    </row>
    <row r="48" spans="1:6" s="14" customFormat="1" ht="13.5" customHeight="1">
      <c r="A48" s="20" t="s">
        <v>16</v>
      </c>
      <c r="B48" s="27">
        <f>SUM(B47)</f>
        <v>6001742.23</v>
      </c>
      <c r="C48" s="13"/>
      <c r="D48" s="37"/>
      <c r="E48" s="13"/>
      <c r="F48" s="13"/>
    </row>
    <row r="49" spans="1:6" s="14" customFormat="1" ht="13.5" customHeight="1">
      <c r="A49" s="18" t="s">
        <v>71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17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18</v>
      </c>
      <c r="B51" s="29">
        <f>B48+B50</f>
        <v>6001742.23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20</v>
      </c>
      <c r="B53" s="21"/>
      <c r="C53" s="13"/>
      <c r="D53" s="37"/>
      <c r="E53" s="13"/>
      <c r="F53" s="13"/>
    </row>
    <row r="54" spans="1:6" s="14" customFormat="1" ht="13.5" customHeight="1">
      <c r="A54" s="22" t="s">
        <v>21</v>
      </c>
      <c r="B54" s="21"/>
      <c r="C54" s="13"/>
      <c r="D54" s="37"/>
      <c r="E54" s="13"/>
      <c r="F54" s="13"/>
    </row>
    <row r="55" spans="1:6" s="14" customFormat="1" ht="13.5" customHeight="1">
      <c r="A55" s="18" t="s">
        <v>22</v>
      </c>
      <c r="B55" s="26">
        <f>1819396.65+8827.44+811.67</f>
        <v>1829035.7599999998</v>
      </c>
      <c r="C55" s="13"/>
      <c r="D55" s="37"/>
      <c r="E55" s="13"/>
      <c r="F55" s="13"/>
    </row>
    <row r="56" spans="1:6" s="14" customFormat="1" ht="13.5" customHeight="1">
      <c r="A56" s="18" t="s">
        <v>23</v>
      </c>
      <c r="B56" s="26">
        <f>2136261.31+64410.39</f>
        <v>2200671.7</v>
      </c>
      <c r="C56" s="13"/>
      <c r="D56" s="37"/>
      <c r="E56" s="13"/>
      <c r="F56" s="13"/>
    </row>
    <row r="57" spans="1:6" s="14" customFormat="1" ht="13.5" customHeight="1">
      <c r="A57" s="18" t="s">
        <v>24</v>
      </c>
      <c r="B57" s="26">
        <f>402456.59+3300+182</f>
        <v>405938.59</v>
      </c>
      <c r="C57" s="13"/>
      <c r="D57" s="37"/>
      <c r="E57" s="13"/>
      <c r="F57" s="13"/>
    </row>
    <row r="58" spans="1:6" s="14" customFormat="1" ht="13.5" customHeight="1">
      <c r="A58" s="18" t="s">
        <v>25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26</v>
      </c>
      <c r="B59" s="26">
        <f>881906.18+397.2</f>
        <v>882303.38</v>
      </c>
      <c r="C59" s="13"/>
      <c r="D59" s="37"/>
      <c r="E59" s="13"/>
      <c r="F59" s="13"/>
    </row>
    <row r="60" spans="1:6" s="14" customFormat="1" ht="13.5" customHeight="1">
      <c r="A60" s="18" t="s">
        <v>27</v>
      </c>
      <c r="B60" s="26">
        <f>583317.1+28186.94</f>
        <v>611504.0399999999</v>
      </c>
      <c r="C60" s="13"/>
      <c r="D60" s="37"/>
      <c r="E60" s="13"/>
      <c r="F60" s="13"/>
    </row>
    <row r="61" spans="1:6" s="14" customFormat="1" ht="23.25" customHeight="1">
      <c r="A61" s="18" t="s">
        <v>28</v>
      </c>
      <c r="B61" s="26">
        <v>111498.91</v>
      </c>
      <c r="C61" s="13"/>
      <c r="D61" s="37"/>
      <c r="E61" s="13"/>
      <c r="F61" s="13"/>
    </row>
    <row r="62" spans="1:6" s="14" customFormat="1" ht="22.5">
      <c r="A62" s="18" t="s">
        <v>78</v>
      </c>
      <c r="B62" s="26">
        <f>19345.53+44580+85799.68</f>
        <v>149725.21</v>
      </c>
      <c r="C62" s="13"/>
      <c r="D62" s="37"/>
      <c r="E62" s="13"/>
      <c r="F62" s="13"/>
    </row>
    <row r="63" spans="1:6" s="14" customFormat="1" ht="13.5" customHeight="1">
      <c r="A63" s="20" t="s">
        <v>29</v>
      </c>
      <c r="B63" s="27">
        <f>SUM(B55:B62)</f>
        <v>6190677.59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30</v>
      </c>
      <c r="B65" s="21"/>
      <c r="C65" s="13"/>
      <c r="D65" s="37"/>
      <c r="E65" s="13"/>
      <c r="F65" s="13"/>
    </row>
    <row r="66" spans="1:6" s="14" customFormat="1" ht="13.5" customHeight="1">
      <c r="A66" s="18" t="s">
        <v>31</v>
      </c>
      <c r="B66" s="31">
        <v>0</v>
      </c>
      <c r="C66" s="13"/>
      <c r="D66" s="37"/>
      <c r="E66" s="13"/>
      <c r="F66" s="13"/>
    </row>
    <row r="67" spans="1:6" s="14" customFormat="1" ht="13.5" customHeight="1">
      <c r="A67" s="18" t="s">
        <v>32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33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34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35</v>
      </c>
      <c r="B70" s="27">
        <f>SUM(B66:B69)</f>
        <v>0</v>
      </c>
      <c r="C70" s="13"/>
      <c r="D70" s="37"/>
      <c r="E70" s="13"/>
      <c r="F70" s="13"/>
    </row>
    <row r="71" spans="1:6" s="14" customFormat="1" ht="13.5" customHeight="1">
      <c r="A71" s="20" t="s">
        <v>36</v>
      </c>
      <c r="B71" s="27">
        <f>B63+B70</f>
        <v>6190677.59</v>
      </c>
      <c r="C71" s="13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37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38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39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40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>
        <v>0</v>
      </c>
      <c r="C77" s="13"/>
      <c r="D77" s="37"/>
      <c r="E77" s="13"/>
      <c r="F77" s="13"/>
    </row>
    <row r="78" spans="1:6" s="14" customFormat="1" ht="13.5" customHeight="1">
      <c r="A78" s="22" t="s">
        <v>74</v>
      </c>
      <c r="B78" s="21"/>
      <c r="C78" s="13"/>
      <c r="D78" s="37"/>
      <c r="E78" s="13"/>
      <c r="F78" s="13"/>
    </row>
    <row r="79" spans="1:6" s="14" customFormat="1" ht="13.5" customHeight="1">
      <c r="A79" s="18" t="s">
        <v>75</v>
      </c>
      <c r="B79" s="31">
        <v>2563.41</v>
      </c>
      <c r="C79" s="13"/>
      <c r="D79" s="37"/>
      <c r="E79" s="13"/>
      <c r="F79" s="13"/>
    </row>
    <row r="80" spans="1:6" s="14" customFormat="1" ht="13.5" customHeight="1">
      <c r="A80" s="18" t="s">
        <v>56</v>
      </c>
      <c r="B80" s="31">
        <v>481.1</v>
      </c>
      <c r="C80" s="13"/>
      <c r="D80" s="37"/>
      <c r="E80" s="13"/>
      <c r="F80" s="13"/>
    </row>
    <row r="81" spans="1:6" s="14" customFormat="1" ht="13.5" customHeight="1">
      <c r="A81" s="18" t="s">
        <v>57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58</v>
      </c>
      <c r="B82" s="31">
        <v>987233.45</v>
      </c>
      <c r="C82" s="13"/>
      <c r="D82" s="37"/>
      <c r="E82" s="13"/>
      <c r="F82" s="13"/>
    </row>
    <row r="83" spans="1:6" s="14" customFormat="1" ht="13.5" customHeight="1">
      <c r="A83" s="18" t="s">
        <v>59</v>
      </c>
      <c r="B83" s="31">
        <v>220278.98</v>
      </c>
      <c r="C83" s="13"/>
      <c r="D83" s="37"/>
      <c r="E83" s="13"/>
      <c r="F83" s="13"/>
    </row>
    <row r="84" spans="1:6" s="14" customFormat="1" ht="13.5" customHeight="1">
      <c r="A84" s="20" t="s">
        <v>41</v>
      </c>
      <c r="B84" s="27">
        <f>SUM(B79:B83)</f>
        <v>1210556.94</v>
      </c>
      <c r="C84" s="42"/>
      <c r="D84" s="37"/>
      <c r="E84" s="13"/>
      <c r="F84" s="13"/>
    </row>
    <row r="85" spans="1:6" s="14" customFormat="1" ht="15.75" customHeight="1">
      <c r="A85" s="23" t="s">
        <v>42</v>
      </c>
      <c r="B85" s="2"/>
      <c r="C85" s="13"/>
      <c r="D85" s="37"/>
      <c r="E85" s="13"/>
      <c r="F85" s="13"/>
    </row>
    <row r="86" spans="1:6" s="14" customFormat="1" ht="13.5" customHeight="1">
      <c r="A86" s="22" t="s">
        <v>43</v>
      </c>
      <c r="B86" s="21"/>
      <c r="C86" s="13"/>
      <c r="D86" s="37"/>
      <c r="E86" s="13"/>
      <c r="F86" s="13"/>
    </row>
    <row r="87" spans="1:6" s="14" customFormat="1" ht="13.5" customHeight="1">
      <c r="A87" s="18" t="s">
        <v>76</v>
      </c>
      <c r="B87" s="31">
        <f>(1415939.27+1417917.78+1436604.34)/3</f>
        <v>1423487.13</v>
      </c>
      <c r="C87" s="13"/>
      <c r="D87" s="37"/>
      <c r="E87" s="13"/>
      <c r="F87" s="13"/>
    </row>
    <row r="88" spans="1:6" s="14" customFormat="1" ht="13.5" customHeight="1">
      <c r="A88" s="18" t="s">
        <v>44</v>
      </c>
      <c r="B88" s="31">
        <v>0</v>
      </c>
      <c r="C88" s="13"/>
      <c r="D88" s="37"/>
      <c r="E88" s="13"/>
      <c r="F88" s="13"/>
    </row>
    <row r="89" spans="1:6" s="14" customFormat="1" ht="13.5" customHeight="1">
      <c r="A89" s="18" t="s">
        <v>77</v>
      </c>
      <c r="B89" s="31">
        <f>(45711.73+47793.96+49322.94+730+705.67)/3</f>
        <v>48088.100000000006</v>
      </c>
      <c r="C89" s="13"/>
      <c r="D89" s="37"/>
      <c r="E89" s="13"/>
      <c r="F89" s="13"/>
    </row>
    <row r="90" spans="1:6" s="14" customFormat="1" ht="13.5" customHeight="1">
      <c r="A90" s="22" t="s">
        <v>45</v>
      </c>
      <c r="B90" s="29">
        <f>SUM(B87:B89)</f>
        <v>1471575.23</v>
      </c>
      <c r="C90" s="13"/>
      <c r="D90" s="37"/>
      <c r="E90" s="13"/>
      <c r="F90" s="13"/>
    </row>
    <row r="91" spans="1:6" ht="31.5" customHeight="1">
      <c r="A91" s="47" t="s">
        <v>82</v>
      </c>
      <c r="B91" s="48"/>
      <c r="C91" s="2"/>
      <c r="D91" s="34"/>
      <c r="E91" s="2"/>
      <c r="F91" s="2"/>
    </row>
    <row r="92" ht="13.5" customHeight="1">
      <c r="A92" s="2"/>
    </row>
    <row r="93" ht="13.5" customHeight="1">
      <c r="A93" s="2"/>
    </row>
    <row r="94" spans="1:2" ht="13.5" customHeight="1">
      <c r="A94" s="2" t="s">
        <v>46</v>
      </c>
      <c r="B94" s="1" t="s">
        <v>79</v>
      </c>
    </row>
    <row r="95" ht="13.5" customHeight="1">
      <c r="B95" s="1" t="s">
        <v>80</v>
      </c>
    </row>
    <row r="96" ht="13.5" customHeight="1">
      <c r="A96" s="2" t="s">
        <v>47</v>
      </c>
    </row>
    <row r="97" ht="13.5" customHeight="1">
      <c r="B97" s="1" t="s">
        <v>81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18:B18"/>
    <mergeCell ref="A23:B23"/>
    <mergeCell ref="A91:B91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5" r:id="rId4"/>
  <headerFooter alignWithMargins="0">
    <oddFooter>&amp;RPágina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2022-01-07T18:02:00Z</cp:lastPrinted>
  <dcterms:created xsi:type="dcterms:W3CDTF">2021-07-27T14:44:50Z</dcterms:created>
  <dcterms:modified xsi:type="dcterms:W3CDTF">2022-01-07T19:30:52Z</dcterms:modified>
  <cp:category/>
  <cp:version/>
  <cp:contentType/>
  <cp:contentStatus/>
</cp:coreProperties>
</file>