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lan" sheetId="1" r:id="rId1"/>
  </sheets>
  <definedNames>
    <definedName name="_xlnm.Print_Area" localSheetId="0">'Plan'!$A$1:$B$106</definedName>
  </definedNames>
  <calcPr fullCalcOnLoad="1"/>
</workbook>
</file>

<file path=xl/sharedStrings.xml><?xml version="1.0" encoding="utf-8"?>
<sst xmlns="http://schemas.openxmlformats.org/spreadsheetml/2006/main" count="95" uniqueCount="94">
  <si>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</si>
  <si>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</si>
  <si>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</si>
  <si>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</si>
  <si>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</si>
  <si>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</si>
  <si>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</si>
  <si>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</si>
  <si>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</si>
  <si>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</si>
  <si>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</si>
  <si>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</si>
  <si>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</si>
  <si>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</si>
  <si>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</si>
  <si>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</si>
  <si>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</si>
  <si>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</si>
  <si>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</si>
  <si>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</si>
  <si>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</si>
  <si>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</si>
  <si>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</si>
  <si>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</si>
  <si>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</si>
  <si>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</si>
  <si>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</si>
  <si>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</si>
  <si>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</si>
  <si>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</si>
  <si>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</si>
  <si>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</si>
  <si>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</si>
  <si>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</si>
  <si>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</si>
  <si>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</si>
  <si>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</si>
  <si>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</si>
  <si>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</si>
  <si>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</si>
  <si>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</si>
  <si>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</si>
  <si>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</si>
  <si>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</si>
  <si>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</si>
  <si>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</si>
  <si>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</si>
  <si>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</si>
  <si>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 xml:space="preserve">1.3. Banco Santander - Agência 1223 - Conta Corrente  13.001477-1 </t>
  </si>
  <si>
    <t xml:space="preserve">1.4. Banco Santander - Agência 1223 - Aplicação Automática  13.001477-1 </t>
  </si>
  <si>
    <t xml:space="preserve">1.5. Banco Santander - Agência 1223 - Aplicação CDB  13.001477-1 </t>
  </si>
  <si>
    <t>7.2. Caixa Econômica Federal  -  Agência 1550 - Conta Corrente  2178-2</t>
  </si>
  <si>
    <t xml:space="preserve">7.3. Banco Santander - Agência 1223 - Conta Corrente  13.001477-1 </t>
  </si>
  <si>
    <t xml:space="preserve">7.4. Banco Santander - Agência 1223 - Aplicação Automática  13.001477-1 </t>
  </si>
  <si>
    <t xml:space="preserve">7.5. Banco Santander - Agência 1223 - Aplicação CDB  13.001477-1 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</si>
  <si>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</si>
  <si>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</si>
  <si>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</si>
  <si>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</si>
  <si>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</si>
  <si>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</si>
  <si>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13.001477-1 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</si>
  <si>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13.001477-1 </t>
    </r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</si>
  <si>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</si>
  <si>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</si>
  <si>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</si>
  <si>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7.1. Caixa (Fundo Fixo)</t>
  </si>
  <si>
    <r>
      <t xml:space="preserve">5.1.7. Despesa Administrativa quando O.S e unidade gerida se situarem em localidades diversas "rateio"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</si>
  <si>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 xml:space="preserve">5.1.4. Bloqueio Judicial </t>
  </si>
  <si>
    <t>Brécia Moreira Barros</t>
  </si>
  <si>
    <t>Coordenação Financeiro/Custos</t>
  </si>
  <si>
    <t xml:space="preserve">8.3. Glosa - não cumprimento das metas </t>
  </si>
  <si>
    <t>2.5.3 Outras entradas  (Emissão de 2ª via de crachá)</t>
  </si>
  <si>
    <t>2.5.4 Outras entradas  ( Desbloqueio Bancário )</t>
  </si>
  <si>
    <t>TOTAL DE ENTRADAS (2= 2.1 + 2.2 + 2.3 + 2.4 + 2.5.1+2.5.2+2.5.3+2.5.4+2.5.5)</t>
  </si>
  <si>
    <t>5.1.8.3 Outras Saídas ( Bloqueio Bancário)</t>
  </si>
  <si>
    <t>TOTAL DE PAGAMENTOS - CUSTEIO (5= 5.1.1 + 5.1.2 + 5.1.3 + 5.1.4 + 5.1.5 + 5.1.6 + 5.1.7 + 5.1.8.1+ 5.1.8.2+ 5.1.8.3)</t>
  </si>
  <si>
    <t>2.5.6 Outras entradas  (Devolução de Pagamento Indevido)</t>
  </si>
  <si>
    <t>2.5.5 Outras entradas  (Reembolso de despesas)</t>
  </si>
  <si>
    <t>VIGÊNCIA DO CONTRATO DE GESTÃO/TERMO ADITIVO: 25/06/2023 A 24/06/2024- 16º TERMO ADITIVO</t>
  </si>
  <si>
    <t>9. Nota Explicativa:  O mapa de repasses/glosas desta competência ainda não foi disponibilizado pela SES, portanto não é possível informar os valores das glosas.</t>
  </si>
  <si>
    <t>5.1.8.2 Outras Saídas (Devolução de Verba ao Poder Público)</t>
  </si>
  <si>
    <t>5.1.8.1 Outras Saídas (Reemboldo de despesas)</t>
  </si>
  <si>
    <t>2.5.2 Outras entradas ( Restituição de saldo aporte de caixa "fundo fixo 09/2023")</t>
  </si>
  <si>
    <t>2.5.1 Outras entradas (Aporte de caixa "fundo fixo 10/2023")</t>
  </si>
  <si>
    <t>Competência: NOVEMBRO/2023</t>
  </si>
  <si>
    <t>Goiania-GO, 11 de Dezembro de 2023</t>
  </si>
  <si>
    <t>7.6. Caixa Econômica Federal - Agência 0012 - Conta Corrente 6929-9</t>
  </si>
  <si>
    <t>5.1.8.4  Outras Saídas (Aporte de caixa "fundo fixo 11/2023")</t>
  </si>
  <si>
    <t>5.1.8.5 Outras Saídas ( Restituição de saldo aporte de caixa "fundo fixo 11/2023")</t>
  </si>
  <si>
    <t>8.1. Glosa - servidores cedidos (Folha Servidores 10/2023</t>
  </si>
  <si>
    <t>8.2. Glosa - servidores cedidos (Folha Residencia Médica 10/2023)</t>
  </si>
  <si>
    <t>7. SALDO BANCÁRIO FINAL EM: 30.11.2023</t>
  </si>
  <si>
    <t>8.4. Glosa - outras (Energia Elétrica 10/2023)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</si>
</sst>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50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  <xf numFmtId="173" fontId="45" fillId="0" borderId="0" applyBorder="0" applyProtection="0">
      <alignment/>
    </xf>
  </cellStyleXfs>
  <cellXfs count="47">
    <xf numFmtId="0" fontId="0" fillId="0" borderId="0" xfId="0" applyAlignment="1">
      <alignment/>
    </xf>
    <xf numFmtId="0" fontId="4" fillId="33" borderId="10" xfId="0" applyFont="1" applyFill="1" applyBorder="1" applyAlignment="1">
      <alignment horizontal="justify"/>
    </xf>
    <xf numFmtId="44" fontId="46" fillId="33" borderId="10" xfId="44" applyFont="1" applyFill="1" applyBorder="1" applyAlignment="1">
      <alignment horizontal="right"/>
    </xf>
    <xf numFmtId="44" fontId="47" fillId="0" borderId="10" xfId="44" applyFont="1" applyFill="1" applyBorder="1" applyAlignment="1">
      <alignment horizontal="right"/>
    </xf>
    <xf numFmtId="44" fontId="46" fillId="0" borderId="10" xfId="44" applyFont="1" applyFill="1" applyBorder="1" applyAlignment="1">
      <alignment horizontal="right"/>
    </xf>
    <xf numFmtId="0" fontId="3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4" fillId="33" borderId="11" xfId="0" applyFont="1" applyFill="1" applyBorder="1" applyAlignment="1">
      <alignment horizontal="justify"/>
    </xf>
    <xf numFmtId="0" fontId="3" fillId="0" borderId="0" xfId="0" applyFont="1" applyAlignment="1">
      <alignment vertical="center"/>
    </xf>
    <xf numFmtId="43" fontId="3" fillId="0" borderId="0" xfId="65" applyFont="1" applyAlignment="1">
      <alignment vertic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43" fontId="3" fillId="0" borderId="0" xfId="65" applyFont="1" applyAlignment="1">
      <alignment horizontal="center"/>
    </xf>
    <xf numFmtId="0" fontId="3" fillId="0" borderId="0" xfId="0" applyFont="1" applyAlignment="1">
      <alignment horizontal="center" vertical="center"/>
    </xf>
    <xf numFmtId="43" fontId="3" fillId="0" borderId="0" xfId="65" applyFont="1" applyAlignment="1">
      <alignment horizontal="center" vertical="center"/>
    </xf>
    <xf numFmtId="43" fontId="3" fillId="0" borderId="0" xfId="65" applyFont="1" applyAlignment="1">
      <alignment horizontal="justify"/>
    </xf>
    <xf numFmtId="0" fontId="3" fillId="0" borderId="0" xfId="0" applyFont="1" applyAlignment="1">
      <alignment/>
    </xf>
    <xf numFmtId="44" fontId="3" fillId="0" borderId="0" xfId="0" applyNumberFormat="1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44" fontId="47" fillId="0" borderId="10" xfId="44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14" fontId="49" fillId="33" borderId="10" xfId="0" applyNumberFormat="1" applyFont="1" applyFill="1" applyBorder="1" applyAlignment="1">
      <alignment horizontal="center" vertical="center"/>
    </xf>
    <xf numFmtId="44" fontId="3" fillId="0" borderId="10" xfId="44" applyFont="1" applyBorder="1" applyAlignment="1">
      <alignment vertical="center"/>
    </xf>
    <xf numFmtId="44" fontId="3" fillId="0" borderId="10" xfId="44" applyFont="1" applyBorder="1" applyAlignment="1">
      <alignment/>
    </xf>
    <xf numFmtId="44" fontId="3" fillId="0" borderId="10" xfId="44" applyFont="1" applyFill="1" applyBorder="1" applyAlignment="1">
      <alignment/>
    </xf>
    <xf numFmtId="44" fontId="47" fillId="0" borderId="10" xfId="44" applyFont="1" applyBorder="1" applyAlignment="1">
      <alignment horizontal="justify"/>
    </xf>
    <xf numFmtId="44" fontId="47" fillId="33" borderId="10" xfId="44" applyFont="1" applyFill="1" applyBorder="1" applyAlignment="1">
      <alignment horizontal="right"/>
    </xf>
    <xf numFmtId="44" fontId="48" fillId="0" borderId="10" xfId="44" applyFont="1" applyFill="1" applyBorder="1" applyAlignment="1">
      <alignment horizontal="justify"/>
    </xf>
    <xf numFmtId="44" fontId="3" fillId="0" borderId="10" xfId="44" applyFont="1" applyFill="1" applyBorder="1" applyAlignment="1">
      <alignment vertical="center"/>
    </xf>
    <xf numFmtId="0" fontId="3" fillId="0" borderId="10" xfId="0" applyFont="1" applyBorder="1" applyAlignment="1">
      <alignment horizontal="justify"/>
    </xf>
    <xf numFmtId="0" fontId="3" fillId="0" borderId="11" xfId="0" applyFont="1" applyFill="1" applyBorder="1" applyAlignment="1">
      <alignment horizontal="justify"/>
    </xf>
    <xf numFmtId="44" fontId="47" fillId="0" borderId="10" xfId="44" applyFont="1" applyBorder="1" applyAlignment="1">
      <alignment/>
    </xf>
    <xf numFmtId="44" fontId="47" fillId="0" borderId="10" xfId="44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1104900</xdr:colOff>
      <xdr:row>4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1104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6448425</xdr:colOff>
      <xdr:row>101</xdr:row>
      <xdr:rowOff>9525</xdr:rowOff>
    </xdr:from>
    <xdr:to>
      <xdr:col>1</xdr:col>
      <xdr:colOff>1657350</xdr:colOff>
      <xdr:row>103</xdr:row>
      <xdr:rowOff>66675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48425" y="17992725"/>
          <a:ext cx="1819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1257300</xdr:colOff>
      <xdr:row>0</xdr:row>
      <xdr:rowOff>76200</xdr:rowOff>
    </xdr:from>
    <xdr:to>
      <xdr:col>2</xdr:col>
      <xdr:colOff>0</xdr:colOff>
      <xdr:row>4</xdr:row>
      <xdr:rowOff>95250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76200"/>
          <a:ext cx="7772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141"/>
  <sheetViews>
    <sheetView showGridLines="0" tabSelected="1" view="pageBreakPreview" zoomScale="115" zoomScaleNormal="115" zoomScaleSheetLayoutView="115" zoomScalePageLayoutView="0" workbookViewId="0" topLeftCell="A71">
      <selection activeCell="B38" sqref="B38:B41"/>
    </sheetView>
  </sheetViews>
  <sheetFormatPr defaultColWidth="11.00390625" defaultRowHeight="12.75"/>
  <cols>
    <col min="1" max="1" width="86.75390625" style="8" customWidth="1"/>
    <col min="2" max="2" width="31.75390625" style="8" customWidth="1"/>
    <col min="3" max="3" width="14.75390625" style="9" bestFit="1" customWidth="1"/>
    <col min="4" max="4" width="21.00390625" style="8" customWidth="1"/>
    <col min="5" max="5" width="11.00390625" style="8" customWidth="1"/>
    <col min="6" max="6" width="30.25390625" style="8" customWidth="1"/>
    <col min="7" max="7" width="20.375" style="8" customWidth="1"/>
    <col min="8" max="16384" width="11.00390625" style="8" customWidth="1"/>
  </cols>
  <sheetData>
    <row r="1" ht="18" customHeight="1"/>
    <row r="2" ht="18" customHeight="1"/>
    <row r="3" ht="18" customHeight="1"/>
    <row r="4" ht="18" customHeight="1"/>
    <row r="5" ht="15" customHeight="1"/>
    <row r="6" spans="1:2" ht="12.75" customHeight="1">
      <c r="A6" s="44" t="s">
        <v>9</v>
      </c>
      <c r="B6" s="44"/>
    </row>
    <row r="7" spans="1:2" ht="11.25">
      <c r="A7" s="44"/>
      <c r="B7" s="44"/>
    </row>
    <row r="9" spans="1:2" ht="18" customHeight="1">
      <c r="A9" s="45" t="s">
        <v>0</v>
      </c>
      <c r="B9" s="46"/>
    </row>
    <row r="10" spans="1:2" ht="18" customHeight="1">
      <c r="A10" s="18"/>
      <c r="B10" s="18"/>
    </row>
    <row r="11" spans="1:2" ht="13.5" customHeight="1">
      <c r="A11" s="38" t="s">
        <v>65</v>
      </c>
      <c r="B11" s="39"/>
    </row>
    <row r="12" spans="1:2" ht="13.5" customHeight="1">
      <c r="A12" s="19" t="s">
        <v>4</v>
      </c>
      <c r="B12" s="20" t="s">
        <v>45</v>
      </c>
    </row>
    <row r="13" spans="1:2" ht="13.5" customHeight="1">
      <c r="A13" s="38" t="s">
        <v>1</v>
      </c>
      <c r="B13" s="39"/>
    </row>
    <row r="14" spans="1:2" ht="13.5" customHeight="1">
      <c r="A14" s="19" t="s">
        <v>4</v>
      </c>
      <c r="B14" s="20" t="s">
        <v>5</v>
      </c>
    </row>
    <row r="15" spans="1:2" ht="13.5" customHeight="1">
      <c r="A15" s="38" t="s">
        <v>2</v>
      </c>
      <c r="B15" s="39"/>
    </row>
    <row r="16" spans="1:2" ht="13.5" customHeight="1">
      <c r="A16" s="19" t="s">
        <v>3</v>
      </c>
      <c r="B16" s="20" t="s">
        <v>46</v>
      </c>
    </row>
    <row r="17" spans="1:2" ht="13.5" customHeight="1">
      <c r="A17" s="19" t="s">
        <v>6</v>
      </c>
      <c r="B17" s="20" t="s">
        <v>7</v>
      </c>
    </row>
    <row r="18" spans="1:2" ht="13.5" customHeight="1">
      <c r="A18" s="38" t="s">
        <v>79</v>
      </c>
      <c r="B18" s="39"/>
    </row>
    <row r="19" spans="1:2" ht="13.5" customHeight="1">
      <c r="A19" s="19"/>
      <c r="B19" s="19"/>
    </row>
    <row r="20" spans="1:2" ht="13.5" customHeight="1">
      <c r="A20" s="19" t="s">
        <v>44</v>
      </c>
      <c r="B20" s="27">
        <f>7014712.24+104260.48+1504648.12</f>
        <v>8623620.84</v>
      </c>
    </row>
    <row r="21" spans="1:2" ht="13.5" customHeight="1">
      <c r="A21" s="19" t="s">
        <v>43</v>
      </c>
      <c r="B21" s="21">
        <v>0</v>
      </c>
    </row>
    <row r="22" spans="1:3" s="11" customFormat="1" ht="7.5" customHeight="1">
      <c r="A22" s="22"/>
      <c r="B22" s="23"/>
      <c r="C22" s="12"/>
    </row>
    <row r="23" spans="1:3" s="11" customFormat="1" ht="13.5" customHeight="1">
      <c r="A23" s="40" t="s">
        <v>8</v>
      </c>
      <c r="B23" s="41"/>
      <c r="C23" s="12"/>
    </row>
    <row r="24" spans="1:3" s="13" customFormat="1" ht="24.75" customHeight="1">
      <c r="A24" s="24" t="s">
        <v>85</v>
      </c>
      <c r="B24" s="25" t="s">
        <v>10</v>
      </c>
      <c r="C24" s="14"/>
    </row>
    <row r="25" spans="1:3" s="10" customFormat="1" ht="13.5" customHeight="1">
      <c r="A25" s="1" t="s">
        <v>11</v>
      </c>
      <c r="B25" s="26"/>
      <c r="C25" s="15"/>
    </row>
    <row r="26" spans="1:3" s="10" customFormat="1" ht="13.5" customHeight="1">
      <c r="A26" s="5" t="s">
        <v>59</v>
      </c>
      <c r="B26" s="36">
        <v>1978.19</v>
      </c>
      <c r="C26" s="15"/>
    </row>
    <row r="27" spans="1:3" s="10" customFormat="1" ht="13.5" customHeight="1">
      <c r="A27" s="5" t="s">
        <v>47</v>
      </c>
      <c r="B27" s="37">
        <v>393388.69</v>
      </c>
      <c r="C27" s="15"/>
    </row>
    <row r="28" spans="1:3" s="10" customFormat="1" ht="13.5" customHeight="1">
      <c r="A28" s="5" t="s">
        <v>48</v>
      </c>
      <c r="B28" s="36">
        <v>0</v>
      </c>
      <c r="C28" s="15"/>
    </row>
    <row r="29" spans="1:3" s="10" customFormat="1" ht="13.5" customHeight="1">
      <c r="A29" s="5" t="s">
        <v>49</v>
      </c>
      <c r="B29" s="36">
        <v>93835.81</v>
      </c>
      <c r="C29" s="15"/>
    </row>
    <row r="30" spans="1:3" s="10" customFormat="1" ht="13.5" customHeight="1">
      <c r="A30" s="5" t="s">
        <v>50</v>
      </c>
      <c r="B30" s="36">
        <v>3293025.98</v>
      </c>
      <c r="C30" s="15"/>
    </row>
    <row r="31" spans="1:3" s="10" customFormat="1" ht="13.5" customHeight="1">
      <c r="A31" s="6" t="s">
        <v>60</v>
      </c>
      <c r="B31" s="4">
        <f>SUM(B26:B30)</f>
        <v>3782228.67</v>
      </c>
      <c r="C31" s="15"/>
    </row>
    <row r="32" spans="1:2" s="10" customFormat="1" ht="13.5" customHeight="1">
      <c r="A32" s="5"/>
      <c r="B32" s="30"/>
    </row>
    <row r="33" spans="1:3" s="10" customFormat="1" ht="13.5" customHeight="1">
      <c r="A33" s="7" t="s">
        <v>12</v>
      </c>
      <c r="B33" s="31"/>
      <c r="C33" s="15"/>
    </row>
    <row r="34" spans="1:3" s="10" customFormat="1" ht="13.5" customHeight="1">
      <c r="A34" s="5" t="s">
        <v>61</v>
      </c>
      <c r="B34" s="36">
        <v>6819360.36</v>
      </c>
      <c r="C34" s="15"/>
    </row>
    <row r="35" spans="1:3" s="10" customFormat="1" ht="13.5" customHeight="1">
      <c r="A35" s="5" t="s">
        <v>62</v>
      </c>
      <c r="B35" s="37">
        <v>0</v>
      </c>
      <c r="C35" s="15"/>
    </row>
    <row r="36" spans="1:3" s="10" customFormat="1" ht="13.5" customHeight="1">
      <c r="A36" s="5" t="s">
        <v>55</v>
      </c>
      <c r="B36" s="37">
        <v>41833.53</v>
      </c>
      <c r="C36" s="15"/>
    </row>
    <row r="37" spans="1:3" s="10" customFormat="1" ht="13.5" customHeight="1">
      <c r="A37" s="5" t="s">
        <v>56</v>
      </c>
      <c r="B37" s="37">
        <v>0</v>
      </c>
      <c r="C37" s="15"/>
    </row>
    <row r="38" spans="1:3" s="10" customFormat="1" ht="13.5" customHeight="1">
      <c r="A38" s="5" t="s">
        <v>84</v>
      </c>
      <c r="B38" s="29">
        <v>3300</v>
      </c>
      <c r="C38" s="15"/>
    </row>
    <row r="39" spans="1:3" s="10" customFormat="1" ht="13.5" customHeight="1">
      <c r="A39" s="5" t="s">
        <v>83</v>
      </c>
      <c r="B39" s="29">
        <v>1978.19</v>
      </c>
      <c r="C39" s="15"/>
    </row>
    <row r="40" spans="1:3" s="10" customFormat="1" ht="13.5" customHeight="1">
      <c r="A40" s="5" t="s">
        <v>72</v>
      </c>
      <c r="B40" s="29">
        <v>0</v>
      </c>
      <c r="C40" s="15"/>
    </row>
    <row r="41" spans="1:3" s="10" customFormat="1" ht="13.5" customHeight="1">
      <c r="A41" s="5" t="s">
        <v>73</v>
      </c>
      <c r="B41" s="29">
        <v>65718.51</v>
      </c>
      <c r="C41" s="15"/>
    </row>
    <row r="42" spans="1:3" s="10" customFormat="1" ht="13.5" customHeight="1">
      <c r="A42" s="5" t="s">
        <v>78</v>
      </c>
      <c r="B42" s="37">
        <v>0</v>
      </c>
      <c r="C42" s="15"/>
    </row>
    <row r="43" spans="1:3" s="10" customFormat="1" ht="13.5" customHeight="1">
      <c r="A43" s="35" t="s">
        <v>77</v>
      </c>
      <c r="B43" s="37">
        <v>0</v>
      </c>
      <c r="C43" s="15"/>
    </row>
    <row r="44" spans="1:3" s="10" customFormat="1" ht="13.5" customHeight="1">
      <c r="A44" s="6" t="s">
        <v>74</v>
      </c>
      <c r="B44" s="4">
        <f>SUM(B34:B43)</f>
        <v>6932190.590000001</v>
      </c>
      <c r="C44" s="15"/>
    </row>
    <row r="45" spans="1:3" s="10" customFormat="1" ht="13.5" customHeight="1">
      <c r="A45" s="7" t="s">
        <v>13</v>
      </c>
      <c r="B45" s="31">
        <v>0</v>
      </c>
      <c r="C45" s="15"/>
    </row>
    <row r="46" spans="1:3" s="10" customFormat="1" ht="13.5" customHeight="1">
      <c r="A46" s="5" t="s">
        <v>57</v>
      </c>
      <c r="B46" s="37">
        <v>8758963.02</v>
      </c>
      <c r="C46" s="15"/>
    </row>
    <row r="47" spans="1:3" s="10" customFormat="1" ht="13.5" customHeight="1">
      <c r="A47" s="5" t="s">
        <v>63</v>
      </c>
      <c r="B47" s="3">
        <v>0</v>
      </c>
      <c r="C47" s="15"/>
    </row>
    <row r="48" spans="1:3" s="10" customFormat="1" ht="13.5" customHeight="1">
      <c r="A48" s="6" t="s">
        <v>14</v>
      </c>
      <c r="B48" s="4">
        <f>SUM(B46:B47)</f>
        <v>8758963.02</v>
      </c>
      <c r="C48" s="15"/>
    </row>
    <row r="49" spans="1:3" s="10" customFormat="1" ht="13.5" customHeight="1">
      <c r="A49" s="6"/>
      <c r="B49" s="4">
        <v>0</v>
      </c>
      <c r="C49" s="15"/>
    </row>
    <row r="50" spans="1:3" s="10" customFormat="1" ht="13.5" customHeight="1">
      <c r="A50" s="7" t="s">
        <v>18</v>
      </c>
      <c r="B50" s="31">
        <v>0</v>
      </c>
      <c r="C50" s="15"/>
    </row>
    <row r="51" spans="1:3" s="10" customFormat="1" ht="13.5" customHeight="1">
      <c r="A51" s="5" t="s">
        <v>58</v>
      </c>
      <c r="B51" s="36">
        <v>7716155.69</v>
      </c>
      <c r="C51" s="15"/>
    </row>
    <row r="52" spans="1:3" s="10" customFormat="1" ht="13.5" customHeight="1">
      <c r="A52" s="6" t="s">
        <v>15</v>
      </c>
      <c r="B52" s="4">
        <f>SUM(B51)</f>
        <v>7716155.69</v>
      </c>
      <c r="C52" s="15"/>
    </row>
    <row r="53" spans="1:3" s="10" customFormat="1" ht="13.5" customHeight="1">
      <c r="A53" s="5" t="s">
        <v>64</v>
      </c>
      <c r="B53" s="29">
        <v>0</v>
      </c>
      <c r="C53" s="15"/>
    </row>
    <row r="54" spans="1:3" s="10" customFormat="1" ht="13.5" customHeight="1">
      <c r="A54" s="6" t="s">
        <v>16</v>
      </c>
      <c r="B54" s="3">
        <f>SUM(B53)</f>
        <v>0</v>
      </c>
      <c r="C54" s="15"/>
    </row>
    <row r="55" spans="1:3" s="10" customFormat="1" ht="13.5" customHeight="1">
      <c r="A55" s="7" t="s">
        <v>17</v>
      </c>
      <c r="B55" s="2">
        <f>B52+B54</f>
        <v>7716155.69</v>
      </c>
      <c r="C55" s="15"/>
    </row>
    <row r="56" spans="1:3" s="10" customFormat="1" ht="13.5" customHeight="1">
      <c r="A56" s="5"/>
      <c r="B56" s="32"/>
      <c r="C56" s="15"/>
    </row>
    <row r="57" spans="1:3" s="10" customFormat="1" ht="13.5" customHeight="1">
      <c r="A57" s="7" t="s">
        <v>19</v>
      </c>
      <c r="B57" s="31"/>
      <c r="C57" s="15"/>
    </row>
    <row r="58" spans="1:3" s="10" customFormat="1" ht="13.5" customHeight="1">
      <c r="A58" s="7" t="s">
        <v>20</v>
      </c>
      <c r="B58" s="31"/>
      <c r="C58" s="15"/>
    </row>
    <row r="59" spans="1:3" s="10" customFormat="1" ht="13.5" customHeight="1">
      <c r="A59" s="5" t="s">
        <v>21</v>
      </c>
      <c r="B59" s="36">
        <f>2825988.84+928.76+11849.1</f>
        <v>2838766.6999999997</v>
      </c>
      <c r="C59" s="15"/>
    </row>
    <row r="60" spans="1:3" s="10" customFormat="1" ht="13.5" customHeight="1">
      <c r="A60" s="5" t="s">
        <v>22</v>
      </c>
      <c r="B60" s="36">
        <f>3076247.18</f>
        <v>3076247.18</v>
      </c>
      <c r="C60" s="15"/>
    </row>
    <row r="61" spans="1:3" s="10" customFormat="1" ht="13.5" customHeight="1">
      <c r="A61" s="5" t="s">
        <v>23</v>
      </c>
      <c r="B61" s="36">
        <f>431676.33</f>
        <v>431676.33</v>
      </c>
      <c r="C61" s="15"/>
    </row>
    <row r="62" spans="1:3" s="10" customFormat="1" ht="13.5" customHeight="1">
      <c r="A62" s="5" t="s">
        <v>68</v>
      </c>
      <c r="B62" s="36">
        <v>0</v>
      </c>
      <c r="C62" s="15"/>
    </row>
    <row r="63" spans="1:3" s="10" customFormat="1" ht="13.5" customHeight="1">
      <c r="A63" s="5" t="s">
        <v>24</v>
      </c>
      <c r="B63" s="36">
        <f>319193.25</f>
        <v>319193.25</v>
      </c>
      <c r="C63" s="15"/>
    </row>
    <row r="64" spans="1:3" s="10" customFormat="1" ht="13.5" customHeight="1">
      <c r="A64" s="5" t="s">
        <v>25</v>
      </c>
      <c r="B64" s="3">
        <f>1284620.26+24547.94+9439.76</f>
        <v>1318607.96</v>
      </c>
      <c r="C64" s="15"/>
    </row>
    <row r="65" spans="1:3" s="10" customFormat="1" ht="22.5">
      <c r="A65" s="5" t="s">
        <v>67</v>
      </c>
      <c r="B65" s="36">
        <v>205660.99</v>
      </c>
      <c r="C65" s="15"/>
    </row>
    <row r="66" spans="1:3" s="10" customFormat="1" ht="13.5" customHeight="1">
      <c r="A66" s="5" t="s">
        <v>82</v>
      </c>
      <c r="B66" s="36">
        <v>0</v>
      </c>
      <c r="C66" s="15"/>
    </row>
    <row r="67" spans="1:3" s="10" customFormat="1" ht="13.5" customHeight="1">
      <c r="A67" s="5" t="s">
        <v>81</v>
      </c>
      <c r="B67" s="36">
        <v>0</v>
      </c>
      <c r="C67" s="15"/>
    </row>
    <row r="68" spans="1:3" s="10" customFormat="1" ht="13.5" customHeight="1">
      <c r="A68" s="5" t="s">
        <v>75</v>
      </c>
      <c r="B68" s="37">
        <v>65718.51</v>
      </c>
      <c r="C68" s="15"/>
    </row>
    <row r="69" spans="1:3" s="10" customFormat="1" ht="13.5" customHeight="1">
      <c r="A69" s="5" t="s">
        <v>88</v>
      </c>
      <c r="B69" s="37">
        <v>3300</v>
      </c>
      <c r="C69" s="15"/>
    </row>
    <row r="70" spans="1:3" s="10" customFormat="1" ht="13.5" customHeight="1">
      <c r="A70" s="5" t="s">
        <v>89</v>
      </c>
      <c r="B70" s="37">
        <v>1978.19</v>
      </c>
      <c r="C70" s="15"/>
    </row>
    <row r="71" spans="1:3" s="10" customFormat="1" ht="13.5" customHeight="1">
      <c r="A71" s="6" t="s">
        <v>76</v>
      </c>
      <c r="B71" s="4">
        <f>SUM(B59:B70)</f>
        <v>8261149.11</v>
      </c>
      <c r="C71" s="15"/>
    </row>
    <row r="72" spans="1:3" s="10" customFormat="1" ht="13.5" customHeight="1">
      <c r="A72" s="5"/>
      <c r="B72" s="32"/>
      <c r="C72" s="15"/>
    </row>
    <row r="73" spans="1:3" s="10" customFormat="1" ht="13.5" customHeight="1">
      <c r="A73" s="7" t="s">
        <v>26</v>
      </c>
      <c r="B73" s="31"/>
      <c r="C73" s="15"/>
    </row>
    <row r="74" spans="1:3" s="10" customFormat="1" ht="13.5" customHeight="1">
      <c r="A74" s="5" t="s">
        <v>27</v>
      </c>
      <c r="B74" s="28">
        <v>0</v>
      </c>
      <c r="C74" s="15"/>
    </row>
    <row r="75" spans="1:3" s="10" customFormat="1" ht="13.5" customHeight="1">
      <c r="A75" s="5" t="s">
        <v>28</v>
      </c>
      <c r="B75" s="3">
        <v>0</v>
      </c>
      <c r="C75" s="15"/>
    </row>
    <row r="76" spans="1:3" s="10" customFormat="1" ht="13.5" customHeight="1">
      <c r="A76" s="5" t="s">
        <v>29</v>
      </c>
      <c r="B76" s="3">
        <v>0</v>
      </c>
      <c r="C76" s="15"/>
    </row>
    <row r="77" spans="1:3" s="10" customFormat="1" ht="13.5" customHeight="1">
      <c r="A77" s="5" t="s">
        <v>30</v>
      </c>
      <c r="B77" s="3">
        <v>0</v>
      </c>
      <c r="C77" s="15"/>
    </row>
    <row r="78" spans="1:3" s="10" customFormat="1" ht="11.25">
      <c r="A78" s="6" t="s">
        <v>31</v>
      </c>
      <c r="B78" s="4">
        <f>SUM(B74:B77)</f>
        <v>0</v>
      </c>
      <c r="C78" s="15"/>
    </row>
    <row r="79" spans="1:3" s="10" customFormat="1" ht="11.25">
      <c r="A79" s="6" t="s">
        <v>32</v>
      </c>
      <c r="B79" s="4">
        <f>B71+B78</f>
        <v>8261149.11</v>
      </c>
      <c r="C79" s="15"/>
    </row>
    <row r="80" spans="1:3" s="10" customFormat="1" ht="13.5" customHeight="1">
      <c r="A80" s="6"/>
      <c r="B80" s="4"/>
      <c r="C80" s="15"/>
    </row>
    <row r="81" spans="1:3" s="10" customFormat="1" ht="13.5" customHeight="1">
      <c r="A81" s="7" t="s">
        <v>33</v>
      </c>
      <c r="B81" s="31"/>
      <c r="C81" s="15"/>
    </row>
    <row r="82" spans="1:3" s="10" customFormat="1" ht="13.5" customHeight="1">
      <c r="A82" s="5" t="s">
        <v>34</v>
      </c>
      <c r="B82" s="3">
        <v>0</v>
      </c>
      <c r="C82" s="15"/>
    </row>
    <row r="83" spans="1:3" s="10" customFormat="1" ht="13.5" customHeight="1">
      <c r="A83" s="5" t="s">
        <v>35</v>
      </c>
      <c r="B83" s="3">
        <v>0</v>
      </c>
      <c r="C83" s="15"/>
    </row>
    <row r="84" spans="1:3" s="10" customFormat="1" ht="13.5" customHeight="1">
      <c r="A84" s="6" t="s">
        <v>36</v>
      </c>
      <c r="B84" s="4">
        <v>0</v>
      </c>
      <c r="C84" s="15"/>
    </row>
    <row r="85" spans="1:3" s="10" customFormat="1" ht="13.5" customHeight="1">
      <c r="A85" s="6"/>
      <c r="B85" s="4"/>
      <c r="C85" s="15"/>
    </row>
    <row r="86" spans="1:3" s="10" customFormat="1" ht="13.5" customHeight="1">
      <c r="A86" s="7" t="s">
        <v>92</v>
      </c>
      <c r="B86" s="31"/>
      <c r="C86" s="15"/>
    </row>
    <row r="87" spans="1:3" s="10" customFormat="1" ht="13.5" customHeight="1">
      <c r="A87" s="5" t="s">
        <v>66</v>
      </c>
      <c r="B87" s="28">
        <v>1908.65</v>
      </c>
      <c r="C87" s="15"/>
    </row>
    <row r="88" spans="1:3" s="10" customFormat="1" ht="13.5" customHeight="1">
      <c r="A88" s="5" t="s">
        <v>51</v>
      </c>
      <c r="B88" s="29">
        <v>10940.46</v>
      </c>
      <c r="C88" s="15"/>
    </row>
    <row r="89" spans="1:3" s="10" customFormat="1" ht="13.5" customHeight="1">
      <c r="A89" s="5" t="s">
        <v>52</v>
      </c>
      <c r="B89" s="28">
        <v>0</v>
      </c>
      <c r="C89" s="15"/>
    </row>
    <row r="90" spans="1:3" s="10" customFormat="1" ht="13.5" customHeight="1">
      <c r="A90" s="5" t="s">
        <v>53</v>
      </c>
      <c r="B90" s="28">
        <v>0</v>
      </c>
      <c r="C90" s="15"/>
    </row>
    <row r="91" spans="1:3" s="10" customFormat="1" ht="13.5" customHeight="1">
      <c r="A91" s="5" t="s">
        <v>54</v>
      </c>
      <c r="B91" s="28">
        <f>6699.52+2378943.47</f>
        <v>2385642.99</v>
      </c>
      <c r="C91" s="15"/>
    </row>
    <row r="92" spans="1:3" s="10" customFormat="1" ht="13.5" customHeight="1">
      <c r="A92" s="5" t="s">
        <v>87</v>
      </c>
      <c r="B92" s="28">
        <v>54778.05</v>
      </c>
      <c r="C92" s="15"/>
    </row>
    <row r="93" spans="1:4" s="10" customFormat="1" ht="13.5" customHeight="1">
      <c r="A93" s="6" t="s">
        <v>37</v>
      </c>
      <c r="B93" s="4">
        <f>SUM(B87:B92)</f>
        <v>2453270.15</v>
      </c>
      <c r="C93" s="17">
        <f>B31+B44-B79</f>
        <v>2453270.1500000013</v>
      </c>
      <c r="D93" s="17">
        <f>B93-C93</f>
        <v>0</v>
      </c>
    </row>
    <row r="94" spans="1:3" s="10" customFormat="1" ht="15.75" customHeight="1">
      <c r="A94" s="16" t="s">
        <v>38</v>
      </c>
      <c r="B94" s="33"/>
      <c r="C94" s="15"/>
    </row>
    <row r="95" spans="1:3" s="10" customFormat="1" ht="13.5" customHeight="1">
      <c r="A95" s="7" t="s">
        <v>39</v>
      </c>
      <c r="B95" s="31"/>
      <c r="C95" s="15"/>
    </row>
    <row r="96" spans="1:3" s="10" customFormat="1" ht="13.5" customHeight="1">
      <c r="A96" s="5" t="s">
        <v>90</v>
      </c>
      <c r="B96" s="3">
        <v>1342919.95</v>
      </c>
      <c r="C96" s="15"/>
    </row>
    <row r="97" spans="1:3" s="10" customFormat="1" ht="13.5" customHeight="1">
      <c r="A97" s="5" t="s">
        <v>91</v>
      </c>
      <c r="B97" s="3">
        <v>31042.04</v>
      </c>
      <c r="C97" s="15"/>
    </row>
    <row r="98" spans="1:3" s="10" customFormat="1" ht="11.25">
      <c r="A98" s="34" t="s">
        <v>71</v>
      </c>
      <c r="B98" s="3">
        <v>0</v>
      </c>
      <c r="C98" s="15"/>
    </row>
    <row r="99" spans="1:3" s="10" customFormat="1" ht="13.5" customHeight="1">
      <c r="A99" s="5" t="s">
        <v>93</v>
      </c>
      <c r="B99" s="3">
        <v>23360.5</v>
      </c>
      <c r="C99" s="15"/>
    </row>
    <row r="100" spans="1:3" s="10" customFormat="1" ht="13.5" customHeight="1">
      <c r="A100" s="7" t="s">
        <v>40</v>
      </c>
      <c r="B100" s="2">
        <f>SUM(B96:B99)</f>
        <v>1397322.49</v>
      </c>
      <c r="C100" s="15"/>
    </row>
    <row r="101" spans="1:2" ht="31.5" customHeight="1">
      <c r="A101" s="42" t="s">
        <v>80</v>
      </c>
      <c r="B101" s="43"/>
    </row>
    <row r="102" ht="9" customHeight="1"/>
    <row r="103" ht="13.5" customHeight="1">
      <c r="A103" s="8" t="s">
        <v>41</v>
      </c>
    </row>
    <row r="104" ht="12.75" customHeight="1">
      <c r="B104" s="8" t="s">
        <v>69</v>
      </c>
    </row>
    <row r="105" spans="1:2" ht="13.5" customHeight="1">
      <c r="A105" s="8" t="s">
        <v>42</v>
      </c>
      <c r="B105" s="8" t="s">
        <v>70</v>
      </c>
    </row>
    <row r="106" ht="13.5" customHeight="1">
      <c r="B106" s="8" t="s">
        <v>86</v>
      </c>
    </row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5" ht="11.25">
      <c r="B115" s="9"/>
    </row>
    <row r="116" ht="11.25">
      <c r="B116" s="9"/>
    </row>
    <row r="117" ht="11.25">
      <c r="B117" s="9"/>
    </row>
    <row r="118" ht="11.25">
      <c r="B118" s="9"/>
    </row>
    <row r="119" ht="11.25">
      <c r="B119" s="9"/>
    </row>
    <row r="120" ht="11.25">
      <c r="B120" s="9"/>
    </row>
    <row r="121" ht="11.25">
      <c r="B121" s="9"/>
    </row>
    <row r="122" ht="11.25">
      <c r="B122" s="9"/>
    </row>
    <row r="123" ht="11.25">
      <c r="B123" s="9"/>
    </row>
    <row r="124" ht="11.25">
      <c r="B124" s="9"/>
    </row>
    <row r="125" ht="11.25">
      <c r="B125" s="9"/>
    </row>
    <row r="126" ht="11.25">
      <c r="B126" s="9"/>
    </row>
    <row r="127" ht="11.25">
      <c r="B127" s="9"/>
    </row>
    <row r="128" ht="11.25">
      <c r="B128" s="9"/>
    </row>
    <row r="129" ht="11.25">
      <c r="B129" s="9"/>
    </row>
    <row r="130" ht="11.25">
      <c r="B130" s="9"/>
    </row>
    <row r="131" ht="11.25">
      <c r="B131" s="9"/>
    </row>
    <row r="132" ht="11.25">
      <c r="B132" s="9"/>
    </row>
    <row r="133" ht="11.25">
      <c r="B133" s="9"/>
    </row>
    <row r="134" ht="11.25">
      <c r="B134" s="9"/>
    </row>
    <row r="135" ht="11.25">
      <c r="B135" s="9"/>
    </row>
    <row r="136" ht="11.25">
      <c r="B136" s="9"/>
    </row>
    <row r="137" ht="11.25">
      <c r="B137" s="9"/>
    </row>
    <row r="138" ht="11.25">
      <c r="B138" s="9"/>
    </row>
    <row r="139" ht="11.25">
      <c r="B139" s="9"/>
    </row>
    <row r="140" ht="11.25">
      <c r="B140" s="9"/>
    </row>
    <row r="141" ht="11.25">
      <c r="B141" s="9"/>
    </row>
  </sheetData>
  <sheetProtection/>
  <mergeCells count="8">
    <mergeCell ref="A18:B18"/>
    <mergeCell ref="A23:B23"/>
    <mergeCell ref="A101:B101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1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Brecia Moreira Barros</cp:lastModifiedBy>
  <cp:lastPrinted>2023-06-05T12:34:15Z</cp:lastPrinted>
  <dcterms:created xsi:type="dcterms:W3CDTF">2021-07-27T14:44:50Z</dcterms:created>
  <dcterms:modified xsi:type="dcterms:W3CDTF">2023-12-11T19:40:34Z</dcterms:modified>
  <cp:category/>
  <cp:version/>
  <cp:contentType/>
  <cp:contentStatus/>
</cp:coreProperties>
</file>