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760"/>
  </bookViews>
  <sheets>
    <sheet name="HDT" sheetId="1" r:id="rId1"/>
  </sheets>
  <definedNames>
    <definedName name="_xlnm._FilterDatabase" localSheetId="0" hidden="1">HDT!$A$39:$K$58</definedName>
    <definedName name="_xlnm.Print_Area" localSheetId="0">HDT!$A$1:$V$45</definedName>
    <definedName name="_xlnm.Print_Titles" localSheetId="0">HDT!$38:$39</definedName>
  </definedNames>
  <calcPr calcId="144525"/>
</workbook>
</file>

<file path=xl/sharedStrings.xml><?xml version="1.0" encoding="utf-8"?>
<sst xmlns="http://schemas.openxmlformats.org/spreadsheetml/2006/main" count="82" uniqueCount="66">
  <si>
    <t>Relatório Resumido da Execução Orçamentária e Financeira por Contrato de Gestão</t>
  </si>
  <si>
    <t>Mês/Ano: JANEIRO A FEVEREIRO/2025</t>
  </si>
  <si>
    <t>Órgão Contratante: SECRETARIA DE ESTADO DA SAÚDE – SES/GO.</t>
  </si>
  <si>
    <t>CNPJ: 02.529.964/0001-57</t>
  </si>
  <si>
    <t>Organização Social Contratada : INSTITUTO SÓCRATES GUANAES - ISG</t>
  </si>
  <si>
    <t>CNPJ: 03.969.808/0003-31</t>
  </si>
  <si>
    <t>Matriz: 03.969.808/0001-70</t>
  </si>
  <si>
    <t>Unidade Gerida: Hospital Estadual de Doenças Tropicais Dr. Anuar Auad – HDT</t>
  </si>
  <si>
    <t>Contrato de Gestão  nº 091/2012-SES/GO (SEI nº 000026779439 ) ; 16° Termo Aditivo (SEI nº 64687320); 8º Apostilamento (SEI nº 71381182) Ref. 01/2025; 9°Apostilamento Ref.02/2025 72189225</t>
  </si>
  <si>
    <t>Vigência do Contrato de Gestão - Início 28/06/2012 Término 24/06/2025 e 16º Termo Aditivo Início: 24/06/2023 Término : 24/06/2025</t>
  </si>
  <si>
    <t>Previsão de Repasse Mensal do Contrato de Gestão/ADITIVO - 16º TA Custeio : R$ 7.634.070,56   Residência (Gratificação e Despesa de custeio diverso): R$64.842,00  Processo nº: 201100010017260</t>
  </si>
  <si>
    <t xml:space="preserve">Previsão de Repasse Mensal do Contrato de Gestão/ADITIVO - Investimentos : não consta nesta referencia 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</si>
  <si>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</si>
  <si>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</si>
  <si>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</si>
  <si>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</si>
  <si>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</si>
  <si>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</si>
  <si>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</si>
  <si>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</si>
  <si>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</si>
  <si>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</si>
  <si>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</si>
  <si>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</si>
  <si>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</si>
  <si>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</si>
  <si>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</si>
  <si>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</si>
  <si>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</si>
  <si>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</si>
  <si>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</si>
  <si>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fev-25</t>
  </si>
  <si>
    <t>TOTAL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</si>
  <si>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</si>
  <si>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</si>
  <si>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</si>
  <si>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</si>
  <si>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</si>
  <si>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</si>
  <si>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</si>
  <si>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</si>
  <si>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</si>
  <si>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</si>
  <si>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</si>
  <si>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</si>
  <si>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</si>
  <si>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</si>
  <si>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Valor provisionado para ajuste posterior</t>
  </si>
  <si>
    <t>3.3.50.85.02</t>
  </si>
  <si>
    <t>SES/CGC/SUPECC-19837</t>
  </si>
  <si>
    <t>Total Geral</t>
  </si>
  <si>
    <r>
      <rPr>
        <b/>
        <sz val="9.75"/>
        <color rgb="FF000000"/>
        <rFont val="Calibri"/>
        <charset val="1"/>
      </rPr>
      <t>Nota Explicativa:</t>
    </r>
  </si>
  <si>
    <r>
      <t xml:space="preserve">Valor Estimado no Contrato de Gestão = Custeio (R$ </t>
    </r>
    <r>
      <rPr>
        <b/>
        <sz val="11"/>
        <color rgb="FF000000"/>
        <rFont val="Calibri"/>
        <charset val="1"/>
      </rPr>
      <t>7.634.070,56</t>
    </r>
    <r>
      <rPr>
        <b/>
        <sz val="10"/>
        <color rgb="FF000000"/>
        <rFont val="Calibri"/>
        <charset val="1"/>
      </rPr>
      <t xml:space="preserve">) + Residência (R$ </t>
    </r>
    <r>
      <rPr>
        <b/>
        <sz val="11"/>
        <color rgb="FF000000"/>
        <rFont val="Calibri"/>
        <charset val="1"/>
      </rPr>
      <t>104.260,48</t>
    </r>
    <r>
      <rPr>
        <b/>
        <sz val="10"/>
        <color rgb="FF000000"/>
        <rFont val="Calibri"/>
        <charset val="1"/>
      </rPr>
      <t xml:space="preserve">) + Servidor Cedido (R$ </t>
    </r>
    <r>
      <rPr>
        <b/>
        <sz val="11"/>
        <color rgb="FF000000"/>
        <rFont val="Calibri"/>
        <charset val="1"/>
      </rPr>
      <t>1.477.312,45</t>
    </r>
    <r>
      <rPr>
        <b/>
        <sz val="10"/>
        <color rgb="FF000000"/>
        <rFont val="Calibri"/>
        <charset val="1"/>
      </rPr>
      <t>) + Apostilamento (Jan/25 - R$</t>
    </r>
    <r>
      <rPr>
        <b/>
        <sz val="11"/>
        <color rgb="FF000000"/>
        <rFont val="Calibri"/>
        <charset val="1"/>
      </rPr>
      <t>183.200,13</t>
    </r>
    <r>
      <rPr>
        <b/>
        <sz val="10"/>
        <color rgb="FF000000"/>
        <rFont val="Calibri"/>
        <charset val="1"/>
      </rPr>
      <t>); (Fev/25 - R$184.165,13 )</t>
    </r>
  </si>
  <si>
    <r>
      <rPr>
        <b/>
        <sz val="10"/>
        <color rgb="FF000000"/>
        <rFont val="Calibri"/>
        <charset val="1"/>
      </rPr>
      <t xml:space="preserve">1. Valor Mensal Estimado no Contrato de Gestão - Custeio = Custeio (R$ </t>
    </r>
    <r>
      <rPr>
        <b/>
        <sz val="11"/>
        <color rgb="FF000000"/>
        <rFont val="Calibri"/>
        <charset val="1"/>
      </rPr>
      <t>7.634.070,56</t>
    </r>
    <r>
      <rPr>
        <b/>
        <sz val="10"/>
        <color rgb="FF000000"/>
        <rFont val="Calibri"/>
        <charset val="1"/>
      </rPr>
      <t>) +</t>
    </r>
    <r>
      <rPr>
        <sz val="11"/>
        <color rgb="FF000000"/>
        <rFont val="Calibri"/>
        <charset val="1"/>
      </rPr>
      <t>Gratificação do Supervisor, Coordenador, Preceptor e Tutor da COREME (R$</t>
    </r>
    <r>
      <rPr>
        <b/>
        <sz val="11"/>
        <color rgb="FF000000"/>
        <rFont val="Calibri"/>
        <charset val="1"/>
      </rPr>
      <t xml:space="preserve">12.552,96) + </t>
    </r>
    <r>
      <rPr>
        <sz val="11"/>
        <color rgb="FF000000"/>
        <rFont val="Calibri"/>
        <charset val="1"/>
      </rPr>
      <t>Gratificação do Coordenador, Preceptor e Tutor da COREMU (</t>
    </r>
    <r>
      <rPr>
        <b/>
        <sz val="11"/>
        <color rgb="FF000000"/>
        <rFont val="Calibri"/>
        <charset val="1"/>
      </rPr>
      <t xml:space="preserve">13.599,04) + </t>
    </r>
    <r>
      <rPr>
        <sz val="11"/>
        <color rgb="FF000000"/>
        <rFont val="Calibri"/>
        <charset val="1"/>
      </rPr>
      <t>Despesa de custeio diverso por Residente COREME (</t>
    </r>
    <r>
      <rPr>
        <b/>
        <sz val="11"/>
        <color rgb="FF000000"/>
        <rFont val="Calibri"/>
        <charset val="1"/>
      </rPr>
      <t xml:space="preserve">21.170,00) + </t>
    </r>
    <r>
      <rPr>
        <sz val="11"/>
        <color rgb="FF000000"/>
        <rFont val="Calibri"/>
        <charset val="1"/>
      </rPr>
      <t>Despesa de custeio diverso por Residente COREMU (</t>
    </r>
    <r>
      <rPr>
        <b/>
        <sz val="11"/>
        <color rgb="FF000000"/>
        <rFont val="Calibri"/>
        <charset val="1"/>
      </rPr>
      <t xml:space="preserve">17.520,00) </t>
    </r>
    <r>
      <rPr>
        <b/>
        <sz val="10"/>
        <color rgb="FF000000"/>
        <rFont val="Calibri"/>
        <charset val="1"/>
      </rPr>
      <t>+ Apostilamento.</t>
    </r>
  </si>
  <si>
    <t>3. Valor informado pela área técnica - GFIN SEI Nº 202500010016855.</t>
  </si>
  <si>
    <r>
      <rPr>
        <b/>
        <sz val="9.75"/>
        <color rgb="FF000000"/>
        <rFont val="Calibri"/>
        <charset val="1"/>
      </rPr>
      <t>4. Valor Provisionado conforme Solicitação de Liquidação e Pagamento SEI Nº Jan </t>
    </r>
    <r>
      <rPr>
        <b/>
        <sz val="9.75"/>
        <color rgb="FF000000"/>
        <rFont val="Calibri"/>
        <charset val="1"/>
      </rPr>
      <t>69059969</t>
    </r>
    <r>
      <rPr>
        <b/>
        <sz val="9.75"/>
        <color rgb="FF000000"/>
        <rFont val="Calibri"/>
        <charset val="1"/>
      </rPr>
      <t xml:space="preserve"> ; Fev </t>
    </r>
    <r>
      <rPr>
        <b/>
        <sz val="9.75"/>
        <color rgb="FF000000"/>
        <rFont val="Calibri"/>
        <charset val="1"/>
      </rPr>
      <t>70009654</t>
    </r>
    <r>
      <rPr>
        <sz val="9.75"/>
        <color rgb="FF000000"/>
        <rFont val="Calibri"/>
        <charset val="1"/>
      </rPr>
      <t xml:space="preserve">. </t>
    </r>
    <r>
      <rPr>
        <b/>
        <sz val="9.75"/>
        <color rgb="FF000000"/>
        <rFont val="Calibri"/>
        <charset val="1"/>
      </rPr>
      <t>Valor aplicado com valor estimado - ajuste será realizado posteriormente, quando informado pela SES/CGC/SUPECC - 19837.</t>
    </r>
  </si>
  <si>
    <r>
      <rPr>
        <b/>
        <sz val="9.75"/>
        <color rgb="FF000000"/>
        <rFont val="Calibri"/>
        <charset val="1"/>
      </rPr>
      <t>Conforme diretrizes descritas no Despacho 2688</t>
    </r>
    <r>
      <rPr>
        <sz val="11"/>
        <color rgb="FF000000"/>
        <rFont val="Calibri"/>
        <charset val="1"/>
      </rPr>
      <t xml:space="preserve"> </t>
    </r>
    <r>
      <rPr>
        <b/>
        <sz val="9.75"/>
        <color rgb="FF000000"/>
        <rFont val="Calibri"/>
        <charset val="1"/>
      </rPr>
      <t xml:space="preserve">(SEI Nº </t>
    </r>
    <r>
      <rPr>
        <b/>
        <sz val="9.75"/>
        <color rgb="FF000000"/>
        <rFont val="Calibri"/>
        <charset val="1"/>
      </rPr>
      <t>65101374</t>
    </r>
    <r>
      <rPr>
        <b/>
        <sz val="9.75"/>
        <color rgb="FF000000"/>
        <rFont val="Calibri"/>
        <charset val="1"/>
      </rPr>
      <t xml:space="preserve">), Processo SEI Nº </t>
    </r>
    <r>
      <rPr>
        <b/>
        <sz val="9.75"/>
        <color rgb="FF000000"/>
        <rFont val="Calibri"/>
        <charset val="1"/>
      </rPr>
      <t>202400010067105</t>
    </r>
    <r>
      <rPr>
        <b/>
        <sz val="9.75"/>
        <color rgb="FF000000"/>
        <rFont val="Calibri"/>
        <charset val="1"/>
      </rPr>
      <t>, o valor dos Servidores Cedidos, Auxílio Moradia, Bolsa de Residência médica e Gratificação de Servidores Estatutários serão apenas de caráter informativo pois são pagos diretamente pelo GGP da SES/GO. Segue:</t>
    </r>
  </si>
  <si>
    <r>
      <rPr>
        <b/>
        <sz val="10"/>
        <color rgb="FF000000"/>
        <rFont val="Calibri"/>
        <charset val="1"/>
      </rPr>
      <t xml:space="preserve">Servidor Cedido </t>
    </r>
    <r>
      <rPr>
        <sz val="11"/>
        <color rgb="FF000000"/>
        <rFont val="Calibri"/>
        <charset val="1"/>
      </rPr>
      <t>SEI nº 202100010024770</t>
    </r>
    <r>
      <rPr>
        <b/>
        <sz val="10"/>
        <color rgb="FF000000"/>
        <rFont val="Calibri"/>
        <charset val="1"/>
      </rPr>
      <t xml:space="preserve">- Referência: jan/25 Valor: R$ </t>
    </r>
    <r>
      <rPr>
        <sz val="11"/>
        <color rgb="FF000000"/>
        <rFont val="Calibri"/>
        <charset val="1"/>
      </rPr>
      <t>1.442.642,79</t>
    </r>
    <r>
      <rPr>
        <b/>
        <sz val="10"/>
        <color rgb="FF000000"/>
        <rFont val="Calibri"/>
        <charset val="1"/>
      </rPr>
      <t xml:space="preserve"> (</t>
    </r>
    <r>
      <rPr>
        <sz val="11"/>
        <color rgb="FF000000"/>
        <rFont val="Calibri"/>
        <charset val="1"/>
      </rPr>
      <t>70302207</t>
    </r>
    <r>
      <rPr>
        <b/>
        <sz val="10"/>
        <color rgb="FF000000"/>
        <rFont val="Calibri"/>
        <charset val="1"/>
      </rPr>
      <t>); fev/25 Valor: R$ 1.367.087,15 (72206133);</t>
    </r>
  </si>
  <si>
    <t>Bolsa de Residentes - Referência: jan/25 Valor: R$ 52.229,51(70302222);fev/25 Valor: 52.229,51 (72206186);</t>
  </si>
  <si>
    <r>
      <rPr>
        <b/>
        <sz val="10"/>
        <color rgb="FF000000"/>
        <rFont val="Calibri"/>
        <charset val="1"/>
      </rPr>
      <t xml:space="preserve">Gratificação do Supervisor, Coordenador, Preceptor e Tutor da COREME de Servidor Estatutário - Processo SEI Nº 202500010016796 - Referência: jan/25 - Valor: R$ </t>
    </r>
    <r>
      <rPr>
        <sz val="11"/>
        <color rgb="FF000000"/>
        <rFont val="Calibri"/>
        <charset val="1"/>
      </rPr>
      <t>7.726,30</t>
    </r>
    <r>
      <rPr>
        <b/>
        <sz val="10"/>
        <color rgb="FF000000"/>
        <rFont val="Calibri"/>
        <charset val="1"/>
      </rPr>
      <t xml:space="preserve"> (</t>
    </r>
    <r>
      <rPr>
        <sz val="11"/>
        <color rgb="FF000000"/>
        <rFont val="Calibri"/>
        <charset val="1"/>
      </rPr>
      <t>71571638</t>
    </r>
    <r>
      <rPr>
        <b/>
        <sz val="10"/>
        <color rgb="FF000000"/>
        <rFont val="Calibri"/>
        <charset val="1"/>
      </rPr>
      <t xml:space="preserve">); </t>
    </r>
    <r>
      <rPr>
        <b/>
        <sz val="10"/>
        <rFont val="Calibri"/>
        <charset val="1"/>
      </rPr>
      <t xml:space="preserve"> fev/25 - Valor: R$5.337,38 (71571697).</t>
    </r>
  </si>
  <si>
    <r>
      <rPr>
        <b/>
        <sz val="9.75"/>
        <color rgb="FF000000"/>
        <rFont val="Calibri"/>
        <charset val="1"/>
      </rPr>
      <t>8. Pagamentos (repasses – Restos a Pagar)</t>
    </r>
  </si>
  <si>
    <t>Repasse referente ao Custeio - Referência: dezembro/2024 Ordem de Pagamento 2024.2850.184.00033.022........R$ 202.344,18(68962758);                                                      </t>
  </si>
  <si>
    <t>9. Pagamentos de Despesas de Exercícios Anteriores - DEA:</t>
  </si>
  <si>
    <r>
      <rPr>
        <b/>
        <sz val="9.75"/>
        <color rgb="FF000000"/>
        <rFont val="Calibri"/>
        <charset val="1"/>
      </rPr>
      <t xml:space="preserve">7º Apostilamento SEI Nº </t>
    </r>
    <r>
      <rPr>
        <b/>
        <sz val="9.75"/>
        <color rgb="FF000000"/>
        <rFont val="Calibri"/>
        <charset val="1"/>
      </rPr>
      <t>71184256</t>
    </r>
    <r>
      <rPr>
        <b/>
        <sz val="9.75"/>
        <color rgb="FF000000"/>
        <rFont val="Calibri"/>
        <charset val="1"/>
      </rPr>
      <t xml:space="preserve">: Piso Nacional de Enfermagem - Referência dezembro/24 Ordem de Pagamento </t>
    </r>
    <r>
      <rPr>
        <b/>
        <sz val="11"/>
        <color rgb="FF000000"/>
        <rFont val="Calibri"/>
        <charset val="1"/>
      </rPr>
      <t xml:space="preserve">2025.2850.070.00022.001 ..................R$ 180.223,62 </t>
    </r>
    <r>
      <rPr>
        <b/>
        <sz val="11"/>
        <color rgb="FF000000"/>
        <rFont val="Calibri"/>
        <charset val="1"/>
      </rPr>
      <t>69811920</t>
    </r>
  </si>
  <si>
    <t>Repasse referente ao Custeio - Referência: dezembro/2024 Ordem de Pagamento 2025.2850.066.00066.......R$ 78.499,19(68962758) Fundo Rescisório.</t>
  </si>
  <si>
    <t>Repasse referente à Redidência - Referência: dezembro/2024 Ordem de Pagamento 2025.2850.066.00065.......R$ 10.460,80(68962758).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</si>
</sst>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_-;\-* #,##0.00_-;_-* \-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[$-416]mmm\-yy;@"/>
    <numFmt numFmtId="181" formatCode="_-* #,##0.00_-;\-* #,##0.00_-;_-* &quot;-&quot;??_-;_-@_-"/>
  </numFmts>
  <fonts count="34">
    <font>
      <sz val="11"/>
      <color rgb="FF000000"/>
      <name val="Calibri"/>
      <charset val="1"/>
    </font>
    <font>
      <sz val="11"/>
      <color theme="0"/>
      <name val="Calibri"/>
      <charset val="1"/>
    </font>
    <font>
      <b/>
      <sz val="20"/>
      <color rgb="FFFFFFFF"/>
      <name val="Arial"/>
      <charset val="1"/>
    </font>
    <font>
      <sz val="10"/>
      <color rgb="FF000000"/>
      <name val="Calibri"/>
      <charset val="1"/>
    </font>
    <font>
      <b/>
      <sz val="10"/>
      <color rgb="FFFFFFFF"/>
      <name val="Calibri"/>
      <charset val="1"/>
    </font>
    <font>
      <b/>
      <sz val="10"/>
      <color rgb="FF000000"/>
      <name val="Calibri"/>
      <charset val="1"/>
    </font>
    <font>
      <sz val="10"/>
      <name val="Calibri"/>
      <charset val="1"/>
    </font>
    <font>
      <b/>
      <sz val="9.75"/>
      <color rgb="FF000000"/>
      <name val="Calibri"/>
      <charset val="1"/>
    </font>
    <font>
      <sz val="10"/>
      <color rgb="FF000000"/>
      <name val="Arial"/>
      <charset val="1"/>
    </font>
    <font>
      <b/>
      <sz val="11"/>
      <color rgb="FF000000"/>
      <name val="Calibri"/>
      <charset val="1"/>
    </font>
    <font>
      <sz val="8"/>
      <color rgb="FF000000"/>
      <name val="Calibri"/>
      <charset val="1"/>
    </font>
    <font>
      <sz val="10"/>
      <color theme="0"/>
      <name val="Calibri"/>
      <charset val="1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.75"/>
      <color rgb="FF000000"/>
      <name val="Calibri"/>
      <charset val="1"/>
    </font>
    <font>
      <b/>
      <sz val="10"/>
      <name val="Calibri"/>
      <charset val="1"/>
    </font>
  </fonts>
  <fills count="3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Border="0" applyProtection="0"/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4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3" applyNumberFormat="0" applyAlignment="0" applyProtection="0">
      <alignment vertical="center"/>
    </xf>
    <xf numFmtId="0" fontId="22" fillId="8" borderId="44" applyNumberFormat="0" applyAlignment="0" applyProtection="0">
      <alignment vertical="center"/>
    </xf>
    <xf numFmtId="0" fontId="23" fillId="8" borderId="43" applyNumberFormat="0" applyAlignment="0" applyProtection="0">
      <alignment vertical="center"/>
    </xf>
    <xf numFmtId="0" fontId="24" fillId="9" borderId="45" applyNumberFormat="0" applyAlignment="0" applyProtection="0">
      <alignment vertical="center"/>
    </xf>
    <xf numFmtId="0" fontId="25" fillId="0" borderId="46" applyNumberFormat="0" applyFill="0" applyAlignment="0" applyProtection="0">
      <alignment vertical="center"/>
    </xf>
    <xf numFmtId="0" fontId="26" fillId="0" borderId="4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176" fontId="0" fillId="0" borderId="0" applyBorder="0" applyProtection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17" fontId="3" fillId="0" borderId="14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4" fontId="0" fillId="0" borderId="12" xfId="0" applyNumberFormat="1" applyFont="1" applyBorder="1"/>
    <xf numFmtId="4" fontId="3" fillId="0" borderId="19" xfId="0" applyNumberFormat="1" applyFont="1" applyBorder="1" applyAlignment="1">
      <alignment horizontal="center" vertical="center" wrapText="1"/>
    </xf>
    <xf numFmtId="4" fontId="0" fillId="0" borderId="13" xfId="0" applyNumberFormat="1" applyFont="1" applyBorder="1"/>
    <xf numFmtId="17" fontId="3" fillId="0" borderId="12" xfId="0" applyNumberFormat="1" applyFont="1" applyBorder="1" applyAlignment="1">
      <alignment horizontal="center" vertical="center" wrapText="1"/>
    </xf>
    <xf numFmtId="4" fontId="0" fillId="0" borderId="20" xfId="0" applyNumberFormat="1" applyFont="1" applyBorder="1"/>
    <xf numFmtId="4" fontId="0" fillId="0" borderId="17" xfId="0" applyNumberFormat="1" applyFont="1" applyBorder="1"/>
    <xf numFmtId="4" fontId="0" fillId="0" borderId="21" xfId="0" applyNumberFormat="1" applyFont="1" applyBorder="1"/>
    <xf numFmtId="4" fontId="0" fillId="0" borderId="22" xfId="0" applyNumberFormat="1" applyFont="1" applyBorder="1"/>
    <xf numFmtId="4" fontId="0" fillId="0" borderId="12" xfId="0" applyNumberFormat="1" applyFont="1" applyBorder="1"/>
    <xf numFmtId="0" fontId="3" fillId="4" borderId="12" xfId="0" applyFont="1" applyFill="1" applyBorder="1" applyAlignment="1">
      <alignment horizontal="center" vertical="center" wrapText="1"/>
    </xf>
    <xf numFmtId="176" fontId="3" fillId="4" borderId="23" xfId="0" applyNumberFormat="1" applyFont="1" applyFill="1" applyBorder="1" applyAlignment="1">
      <alignment horizontal="center" vertical="center" wrapText="1"/>
    </xf>
    <xf numFmtId="176" fontId="3" fillId="4" borderId="24" xfId="0" applyNumberFormat="1" applyFont="1" applyFill="1" applyBorder="1" applyAlignment="1">
      <alignment horizontal="center" vertical="center" wrapText="1"/>
    </xf>
    <xf numFmtId="176" fontId="5" fillId="4" borderId="2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3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176" fontId="6" fillId="0" borderId="25" xfId="1" applyNumberFormat="1" applyFont="1" applyBorder="1" applyAlignment="1" applyProtection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" fontId="6" fillId="0" borderId="25" xfId="0" applyNumberFormat="1" applyFont="1" applyBorder="1" applyAlignment="1">
      <alignment horizontal="center" vertical="center" wrapText="1"/>
    </xf>
    <xf numFmtId="4" fontId="0" fillId="0" borderId="25" xfId="0" applyNumberFormat="1" applyBorder="1"/>
    <xf numFmtId="0" fontId="5" fillId="5" borderId="25" xfId="0" applyFont="1" applyFill="1" applyBorder="1" applyAlignment="1">
      <alignment vertical="center" wrapText="1"/>
    </xf>
    <xf numFmtId="176" fontId="5" fillId="5" borderId="25" xfId="0" applyNumberFormat="1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5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29" xfId="0" applyBorder="1"/>
    <xf numFmtId="0" fontId="0" fillId="0" borderId="30" xfId="0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5" fillId="3" borderId="31" xfId="0" applyFont="1" applyFill="1" applyBorder="1" applyAlignment="1">
      <alignment horizontal="center" vertical="center" wrapText="1"/>
    </xf>
    <xf numFmtId="176" fontId="3" fillId="0" borderId="23" xfId="1" applyNumberFormat="1" applyFont="1" applyBorder="1" applyAlignment="1" applyProtection="1">
      <alignment horizontal="center" vertical="center" wrapText="1"/>
    </xf>
    <xf numFmtId="180" fontId="6" fillId="0" borderId="32" xfId="0" applyNumberFormat="1" applyFont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center" vertical="center" wrapText="1"/>
    </xf>
    <xf numFmtId="176" fontId="6" fillId="0" borderId="17" xfId="0" applyNumberFormat="1" applyFont="1" applyBorder="1" applyAlignment="1">
      <alignment horizontal="center" vertical="center" wrapText="1"/>
    </xf>
    <xf numFmtId="176" fontId="6" fillId="0" borderId="23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Font="1" applyBorder="1"/>
    <xf numFmtId="4" fontId="9" fillId="0" borderId="0" xfId="0" applyNumberFormat="1" applyFont="1"/>
    <xf numFmtId="4" fontId="9" fillId="0" borderId="0" xfId="0" applyNumberFormat="1" applyFont="1" applyBorder="1"/>
    <xf numFmtId="176" fontId="3" fillId="0" borderId="0" xfId="0" applyNumberFormat="1" applyFont="1" applyBorder="1" applyAlignment="1">
      <alignment wrapText="1"/>
    </xf>
    <xf numFmtId="4" fontId="3" fillId="0" borderId="0" xfId="0" applyNumberFormat="1" applyFont="1" applyAlignment="1">
      <alignment wrapText="1"/>
    </xf>
    <xf numFmtId="4" fontId="0" fillId="0" borderId="0" xfId="0" applyNumberFormat="1" applyBorder="1"/>
    <xf numFmtId="0" fontId="3" fillId="0" borderId="12" xfId="0" applyFont="1" applyBorder="1" applyAlignment="1">
      <alignment wrapText="1"/>
    </xf>
    <xf numFmtId="4" fontId="0" fillId="0" borderId="0" xfId="0" applyNumberFormat="1"/>
    <xf numFmtId="17" fontId="3" fillId="0" borderId="0" xfId="0" applyNumberFormat="1" applyFont="1" applyAlignment="1">
      <alignment wrapText="1"/>
    </xf>
    <xf numFmtId="176" fontId="3" fillId="0" borderId="0" xfId="0" applyNumberFormat="1" applyFont="1" applyAlignment="1">
      <alignment wrapText="1"/>
    </xf>
    <xf numFmtId="180" fontId="6" fillId="0" borderId="25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7" fillId="0" borderId="3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4" xfId="0" applyFont="1" applyBorder="1" applyAlignment="1">
      <alignment horizontal="left" vertical="center" wrapText="1" indent="1"/>
    </xf>
    <xf numFmtId="0" fontId="0" fillId="0" borderId="35" xfId="0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0" fillId="0" borderId="14" xfId="0" applyNumberFormat="1" applyFont="1" applyBorder="1"/>
    <xf numFmtId="0" fontId="6" fillId="0" borderId="19" xfId="0" applyFont="1" applyBorder="1" applyAlignment="1">
      <alignment horizontal="center" vertical="center" wrapText="1"/>
    </xf>
    <xf numFmtId="4" fontId="0" fillId="0" borderId="36" xfId="0" applyNumberFormat="1" applyBorder="1"/>
    <xf numFmtId="176" fontId="3" fillId="0" borderId="37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wrapText="1"/>
    </xf>
    <xf numFmtId="4" fontId="0" fillId="0" borderId="18" xfId="0" applyNumberFormat="1" applyBorder="1"/>
    <xf numFmtId="0" fontId="6" fillId="0" borderId="32" xfId="0" applyFont="1" applyBorder="1" applyAlignment="1">
      <alignment horizontal="center" vertical="center" wrapText="1"/>
    </xf>
    <xf numFmtId="4" fontId="0" fillId="0" borderId="39" xfId="0" applyNumberFormat="1" applyFont="1" applyBorder="1"/>
    <xf numFmtId="176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81" fontId="3" fillId="0" borderId="0" xfId="0" applyNumberFormat="1" applyFont="1" applyBorder="1" applyAlignment="1">
      <alignment wrapText="1"/>
    </xf>
    <xf numFmtId="4" fontId="3" fillId="0" borderId="0" xfId="0" applyNumberFormat="1" applyFont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 wrapText="1"/>
    </xf>
  </cellXfs>
  <cellStyles count="51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65" xfId="49"/>
    <cellStyle name="Vírgula 4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i.go.gov.br/sei/controlador.php?acao=protocolo_visualizar&amp;id_protocolo=71582395&amp;id_procedimento_atual=53825761&amp;infra_sistema=100000100&amp;infra_unidade_atual=19837&amp;infra_hash=529eb565ddbc7ba0f993a3f46cd7f472ce103013ec8adeed8ecef895998163d13f40e93fbb331aef71df1afa059a2b59e6d98854b6106d06e5891438b962311d1db1495739f308614723621fbca11aaa306ff2dae99be525d55218c119b554d6" TargetMode="External"/><Relationship Id="rId2" Type="http://schemas.openxmlformats.org/officeDocument/2006/relationships/hyperlink" Target="https://sei.go.gov.br/sei/controlador.php?acao=protocolo_visualizar&amp;id_protocolo=73057850&amp;id_procedimento_atual=53825761&amp;infra_sistema=100000100&amp;infra_unidade_atual=19837&amp;infra_hash=b5ad6256581df4976cc3d601c70257a2394d7d8c36c052ccd157497985f148853f40e93fbb331aef71df1afa059a2b59e6d98854b6106d06e5891438b962311d1db1495739f308614723621fbca11aaa306ff2dae99be525d55218c119b554d6" TargetMode="External"/><Relationship Id="rId1" Type="http://schemas.openxmlformats.org/officeDocument/2006/relationships/hyperlink" Target="https://sei.go.gov.br/sei/controlador.php?acao=protocolo_visualizar&amp;id_protocolo=74394490&amp;id_procedimento_atual=53825761&amp;infra_sistema=100000100&amp;infra_unidade_atual=19837&amp;infra_hash=e1a5bcc298fa5ef432f8ce74bec1bf61a93ab997f9837bdb90fc6534890d13563f40e93fbb331aef71df1afa059a2b59e6d98854b6106d06e5891438b962311d1db1495739f308614723621fbca11aaa306ff2dae99be525d55218c119b554d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X64"/>
  <sheetViews>
    <sheetView tabSelected="1" topLeftCell="A33" workbookViewId="0">
      <selection activeCell="A46" sqref="A46:K46"/>
    </sheetView>
  </sheetViews>
  <sheetFormatPr defaultColWidth="8.71428571428571" defaultRowHeight="15"/>
  <cols>
    <col min="1" max="1" width="9.42857142857143" customWidth="1"/>
    <col min="2" max="2" width="14.2857142857143" customWidth="1"/>
    <col min="3" max="3" width="14" style="2" customWidth="1"/>
    <col min="4" max="7" width="14" customWidth="1"/>
    <col min="8" max="8" width="17" customWidth="1"/>
    <col min="9" max="11" width="15" customWidth="1"/>
    <col min="12" max="12" width="15" style="2" customWidth="1"/>
    <col min="13" max="13" width="17" style="2" customWidth="1"/>
    <col min="14" max="14" width="16.4285714285714" style="2" customWidth="1"/>
    <col min="15" max="21" width="15" customWidth="1"/>
    <col min="22" max="22" width="17" customWidth="1"/>
    <col min="23" max="24" width="14.2857142857143" style="3" customWidth="1"/>
  </cols>
  <sheetData>
    <row r="1" ht="26.25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customHeight="1" spans="1:2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9"/>
      <c r="P2" s="9"/>
      <c r="Q2" s="9"/>
      <c r="R2" s="9"/>
      <c r="S2" s="9"/>
      <c r="T2" s="9"/>
      <c r="U2" s="9"/>
      <c r="V2" s="9"/>
    </row>
    <row r="3" customHeight="1" spans="1:2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Height="1" spans="1:2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9"/>
      <c r="P4" s="9"/>
      <c r="Q4" s="9"/>
      <c r="R4" s="9"/>
      <c r="S4" s="9"/>
      <c r="T4" s="9"/>
      <c r="U4" s="9"/>
      <c r="V4" s="9"/>
    </row>
    <row r="5" customHeight="1" spans="1:22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Height="1" spans="1:22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  <c r="P6" s="9"/>
      <c r="Q6" s="9"/>
      <c r="R6" s="9"/>
      <c r="S6" s="9"/>
      <c r="T6" s="9"/>
      <c r="U6" s="9"/>
      <c r="V6" s="9"/>
    </row>
    <row r="7" customHeight="1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customHeight="1" spans="1:22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Height="1" spans="1:2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9"/>
      <c r="Q9" s="9"/>
      <c r="R9" s="9"/>
      <c r="S9" s="9"/>
      <c r="T9" s="9"/>
      <c r="U9" s="9"/>
      <c r="V9" s="9"/>
    </row>
    <row r="10" customHeight="1" spans="1:22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  <c r="P10" s="9"/>
      <c r="Q10" s="9"/>
      <c r="R10" s="9"/>
      <c r="S10" s="9"/>
      <c r="T10" s="9"/>
      <c r="U10" s="9"/>
      <c r="V10" s="9"/>
    </row>
    <row r="11" customHeight="1" spans="1:2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customHeight="1" spans="1:22">
      <c r="A12" s="7" t="s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ht="16.5" customHeight="1" spans="1:2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  <c r="P13" s="9"/>
      <c r="Q13" s="9"/>
      <c r="R13" s="9"/>
      <c r="S13" s="9"/>
      <c r="T13" s="9"/>
      <c r="U13" s="9"/>
      <c r="V13" s="9"/>
    </row>
    <row r="14" ht="16.5" customHeight="1" spans="1:22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ht="16.5" customHeight="1" spans="1:22">
      <c r="A15" s="10" t="s">
        <v>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ht="16.5" customHeight="1" spans="1:2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ht="16.5" customHeight="1" spans="1:22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ht="26.25" customHeight="1" spans="1:22">
      <c r="A18" s="10" t="s">
        <v>11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ht="16.5" customHeight="1" spans="1:22">
      <c r="A19" s="12" t="s">
        <v>12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="1" customFormat="1" ht="16.5" customHeight="1" spans="1:24">
      <c r="A20" s="13" t="s">
        <v>13</v>
      </c>
      <c r="B20" s="14"/>
      <c r="C20" s="15" t="s">
        <v>14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01"/>
      <c r="X20" s="101"/>
    </row>
    <row r="21" s="1" customFormat="1" ht="85.5" customHeight="1" spans="1:24">
      <c r="A21" s="13"/>
      <c r="B21" s="16" t="s">
        <v>15</v>
      </c>
      <c r="C21" s="17" t="s">
        <v>16</v>
      </c>
      <c r="D21" s="18" t="s">
        <v>17</v>
      </c>
      <c r="E21" s="18"/>
      <c r="F21" s="18"/>
      <c r="G21" s="19" t="s">
        <v>18</v>
      </c>
      <c r="H21" s="19"/>
      <c r="I21" s="19"/>
      <c r="J21" s="73" t="s">
        <v>19</v>
      </c>
      <c r="K21" s="19" t="s">
        <v>20</v>
      </c>
      <c r="L21" s="19"/>
      <c r="M21" s="19"/>
      <c r="N21" s="19"/>
      <c r="O21" s="19" t="s">
        <v>21</v>
      </c>
      <c r="P21" s="19"/>
      <c r="Q21" s="73" t="s">
        <v>22</v>
      </c>
      <c r="R21" s="19" t="s">
        <v>23</v>
      </c>
      <c r="S21" s="19"/>
      <c r="T21" s="19" t="s">
        <v>24</v>
      </c>
      <c r="U21" s="19"/>
      <c r="V21" s="17" t="s">
        <v>25</v>
      </c>
      <c r="W21" s="101"/>
      <c r="X21" s="101"/>
    </row>
    <row r="22" s="1" customFormat="1" ht="40.5" customHeight="1" spans="1:24">
      <c r="A22" s="13"/>
      <c r="B22" s="16"/>
      <c r="C22" s="19"/>
      <c r="D22" s="20" t="s">
        <v>26</v>
      </c>
      <c r="E22" s="20" t="s">
        <v>27</v>
      </c>
      <c r="F22" s="20" t="s">
        <v>28</v>
      </c>
      <c r="G22" s="21" t="s">
        <v>26</v>
      </c>
      <c r="H22" s="20" t="s">
        <v>27</v>
      </c>
      <c r="I22" s="20" t="s">
        <v>28</v>
      </c>
      <c r="J22" s="20" t="s">
        <v>26</v>
      </c>
      <c r="K22" s="20" t="s">
        <v>29</v>
      </c>
      <c r="L22" s="20" t="s">
        <v>26</v>
      </c>
      <c r="M22" s="20" t="s">
        <v>27</v>
      </c>
      <c r="N22" s="20" t="s">
        <v>28</v>
      </c>
      <c r="O22" s="20" t="s">
        <v>26</v>
      </c>
      <c r="P22" s="20" t="s">
        <v>27</v>
      </c>
      <c r="Q22" s="20"/>
      <c r="R22" s="20" t="s">
        <v>26</v>
      </c>
      <c r="S22" s="20" t="s">
        <v>27</v>
      </c>
      <c r="T22" s="20" t="s">
        <v>26</v>
      </c>
      <c r="U22" s="20" t="s">
        <v>30</v>
      </c>
      <c r="V22" s="17"/>
      <c r="W22" s="102"/>
      <c r="X22" s="102"/>
    </row>
    <row r="23" s="1" customFormat="1" ht="16.5" customHeight="1" spans="1:24">
      <c r="A23" s="22">
        <v>45658</v>
      </c>
      <c r="B23" s="23">
        <v>9398843.62</v>
      </c>
      <c r="C23" s="24">
        <v>7882112.69</v>
      </c>
      <c r="D23" s="25">
        <v>44582320.03</v>
      </c>
      <c r="E23" s="26"/>
      <c r="F23" s="27"/>
      <c r="G23" s="28">
        <v>14618141.12</v>
      </c>
      <c r="H23" s="26"/>
      <c r="I23" s="26"/>
      <c r="J23" s="74">
        <v>350000</v>
      </c>
      <c r="K23" s="75">
        <v>45292</v>
      </c>
      <c r="L23" s="76">
        <v>7284070.56</v>
      </c>
      <c r="M23" s="77"/>
      <c r="N23" s="78"/>
      <c r="O23" s="79"/>
      <c r="P23" s="79"/>
      <c r="Q23" s="79"/>
      <c r="R23" s="103">
        <v>202344.18</v>
      </c>
      <c r="S23" s="104"/>
      <c r="T23" s="105">
        <v>180223.62</v>
      </c>
      <c r="U23" s="104"/>
      <c r="V23" s="106">
        <f>L23+M23+N23+R23+S23+T23+U23-(O23+P23+Q23)</f>
        <v>7666638.36</v>
      </c>
      <c r="W23" s="107">
        <f>SUM(D23:F23)</f>
        <v>44582320.03</v>
      </c>
      <c r="X23" s="108">
        <f>SUM(G23:I23)</f>
        <v>14618141.12</v>
      </c>
    </row>
    <row r="24" s="1" customFormat="1" ht="16.5" customHeight="1" spans="1:24">
      <c r="A24" s="22">
        <v>45689</v>
      </c>
      <c r="B24" s="29">
        <v>9399808.62</v>
      </c>
      <c r="C24" s="29">
        <v>7883077.69</v>
      </c>
      <c r="D24" s="30">
        <v>483200.13</v>
      </c>
      <c r="E24" s="26"/>
      <c r="F24" s="27"/>
      <c r="G24" s="31">
        <v>7567270.69</v>
      </c>
      <c r="H24" s="26"/>
      <c r="I24" s="26"/>
      <c r="J24" s="74">
        <v>300000</v>
      </c>
      <c r="K24" s="75" t="s">
        <v>31</v>
      </c>
      <c r="L24" s="31">
        <v>7334070.56</v>
      </c>
      <c r="M24" s="77"/>
      <c r="N24" s="78"/>
      <c r="O24" s="79"/>
      <c r="P24" s="79"/>
      <c r="Q24" s="79"/>
      <c r="R24" s="109"/>
      <c r="S24" s="104"/>
      <c r="T24" s="103">
        <v>88959.99</v>
      </c>
      <c r="U24" s="104"/>
      <c r="V24" s="110">
        <f>SUM(L24,T24)</f>
        <v>7423030.55</v>
      </c>
      <c r="W24" s="107"/>
      <c r="X24" s="108"/>
    </row>
    <row r="25" s="1" customFormat="1" ht="16.5" customHeight="1" spans="1:24">
      <c r="A25" s="32">
        <v>45689</v>
      </c>
      <c r="B25" s="33"/>
      <c r="C25" s="34"/>
      <c r="D25" s="25"/>
      <c r="E25" s="26"/>
      <c r="F25" s="27"/>
      <c r="G25" s="31"/>
      <c r="H25" s="26"/>
      <c r="I25" s="26"/>
      <c r="J25" s="74"/>
      <c r="K25" s="75">
        <v>45658</v>
      </c>
      <c r="L25" s="31">
        <v>183200.13</v>
      </c>
      <c r="M25" s="77"/>
      <c r="N25" s="78"/>
      <c r="O25" s="79"/>
      <c r="P25" s="79"/>
      <c r="Q25" s="79"/>
      <c r="R25" s="109"/>
      <c r="S25" s="104"/>
      <c r="T25" s="111"/>
      <c r="U25" s="104"/>
      <c r="V25" s="37">
        <v>183200.13</v>
      </c>
      <c r="W25" s="107"/>
      <c r="X25" s="108"/>
    </row>
    <row r="26" s="1" customFormat="1" ht="15.75" spans="1:24">
      <c r="A26" s="32">
        <v>45689</v>
      </c>
      <c r="B26" s="35"/>
      <c r="C26" s="36"/>
      <c r="D26" s="25"/>
      <c r="E26" s="26"/>
      <c r="F26" s="27"/>
      <c r="G26" s="37"/>
      <c r="H26" s="26"/>
      <c r="I26" s="26"/>
      <c r="J26" s="74"/>
      <c r="K26" s="75">
        <v>45717</v>
      </c>
      <c r="L26" s="37">
        <v>7384070.56</v>
      </c>
      <c r="M26" s="77"/>
      <c r="N26" s="78"/>
      <c r="O26" s="79"/>
      <c r="P26" s="79"/>
      <c r="Q26" s="79"/>
      <c r="R26" s="112"/>
      <c r="S26" s="104"/>
      <c r="T26" s="111"/>
      <c r="U26" s="104"/>
      <c r="V26" s="113">
        <v>7384070.56</v>
      </c>
      <c r="W26" s="107"/>
      <c r="X26" s="108"/>
    </row>
    <row r="27" ht="15.75" spans="1:24">
      <c r="A27" s="38" t="s">
        <v>32</v>
      </c>
      <c r="B27" s="39">
        <f>SUM(B23:B24)</f>
        <v>18798652.24</v>
      </c>
      <c r="C27" s="39">
        <f>SUM(C23:C24)</f>
        <v>15765190.38</v>
      </c>
      <c r="D27" s="40">
        <f>SUM(D23:D24)</f>
        <v>45065520.16</v>
      </c>
      <c r="E27" s="40">
        <f t="shared" ref="E27:V27" si="0">SUM(E23:E23)</f>
        <v>0</v>
      </c>
      <c r="F27" s="40">
        <f t="shared" si="0"/>
        <v>0</v>
      </c>
      <c r="G27" s="39">
        <f>SUM(G23:G24)</f>
        <v>22185411.81</v>
      </c>
      <c r="H27" s="41">
        <f t="shared" si="0"/>
        <v>0</v>
      </c>
      <c r="I27" s="41">
        <f t="shared" si="0"/>
        <v>0</v>
      </c>
      <c r="J27" s="40">
        <f>SUM(J23:J26)</f>
        <v>650000</v>
      </c>
      <c r="K27" s="41"/>
      <c r="L27" s="40">
        <f>SUM(L23:L26)</f>
        <v>22185411.81</v>
      </c>
      <c r="M27" s="41">
        <f t="shared" si="0"/>
        <v>0</v>
      </c>
      <c r="N27" s="41">
        <f t="shared" si="0"/>
        <v>0</v>
      </c>
      <c r="O27" s="41">
        <f t="shared" si="0"/>
        <v>0</v>
      </c>
      <c r="P27" s="41">
        <f t="shared" si="0"/>
        <v>0</v>
      </c>
      <c r="Q27" s="41">
        <f t="shared" si="0"/>
        <v>0</v>
      </c>
      <c r="R27" s="40">
        <f t="shared" si="0"/>
        <v>202344.18</v>
      </c>
      <c r="S27" s="41">
        <f t="shared" si="0"/>
        <v>0</v>
      </c>
      <c r="T27" s="40">
        <f>SUM(T23:T26)</f>
        <v>269183.61</v>
      </c>
      <c r="U27" s="41">
        <f t="shared" si="0"/>
        <v>0</v>
      </c>
      <c r="V27" s="40">
        <f>SUM(V23:V26)</f>
        <v>22656939.6</v>
      </c>
      <c r="W27" s="107">
        <f>SUM(D27:F27)</f>
        <v>45065520.16</v>
      </c>
      <c r="X27" s="108">
        <f>SUM(G27:I27)</f>
        <v>22185411.81</v>
      </c>
    </row>
    <row r="28" spans="1:23">
      <c r="A28" s="42"/>
      <c r="B28" s="42"/>
      <c r="C28" s="42"/>
      <c r="D28" s="42"/>
      <c r="E28" s="42"/>
      <c r="F28" s="43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101"/>
    </row>
    <row r="29" ht="42.75" customHeight="1" spans="1:22">
      <c r="A29" s="44" t="s">
        <v>33</v>
      </c>
      <c r="B29" s="44"/>
      <c r="C29" s="44"/>
      <c r="D29" s="44"/>
      <c r="E29" s="44"/>
      <c r="F29" s="45"/>
      <c r="K29" s="80"/>
      <c r="L29" s="81"/>
      <c r="M29" s="82"/>
      <c r="N29" s="82"/>
      <c r="O29" s="83"/>
      <c r="P29" s="83"/>
      <c r="Q29" s="114"/>
      <c r="R29" s="115"/>
      <c r="S29" s="83"/>
      <c r="T29" s="116"/>
      <c r="U29" s="84"/>
      <c r="V29" s="83"/>
    </row>
    <row r="30" customHeight="1" spans="1:22">
      <c r="A30" s="46" t="s">
        <v>34</v>
      </c>
      <c r="B30" s="46"/>
      <c r="C30" s="46"/>
      <c r="D30" s="46"/>
      <c r="E30" s="46"/>
      <c r="F30" s="45"/>
      <c r="K30" s="80"/>
      <c r="L30" s="81"/>
      <c r="M30" s="82"/>
      <c r="N30" s="82"/>
      <c r="O30" s="83"/>
      <c r="P30" s="83"/>
      <c r="Q30" s="83"/>
      <c r="R30" s="115"/>
      <c r="S30" s="83"/>
      <c r="T30" s="117"/>
      <c r="U30" s="81"/>
      <c r="V30" s="83"/>
    </row>
    <row r="31" spans="1:22">
      <c r="A31" s="46"/>
      <c r="B31" s="46"/>
      <c r="C31" s="46"/>
      <c r="D31" s="46"/>
      <c r="E31" s="46"/>
      <c r="F31" s="45"/>
      <c r="K31" s="80"/>
      <c r="L31" s="81"/>
      <c r="M31" s="82"/>
      <c r="N31" s="82"/>
      <c r="O31" s="83"/>
      <c r="P31" s="84"/>
      <c r="Q31" s="86"/>
      <c r="R31" s="115"/>
      <c r="S31" s="117"/>
      <c r="T31" s="81"/>
      <c r="U31" s="81"/>
      <c r="V31" s="83"/>
    </row>
    <row r="32" ht="34.5" customHeight="1" spans="1:22">
      <c r="A32" s="47" t="s">
        <v>35</v>
      </c>
      <c r="B32" s="47"/>
      <c r="C32" s="47"/>
      <c r="D32" s="47"/>
      <c r="E32" s="47"/>
      <c r="F32" s="45"/>
      <c r="G32" s="45"/>
      <c r="H32" s="45"/>
      <c r="I32" s="85"/>
      <c r="J32" s="85"/>
      <c r="K32" s="85"/>
      <c r="L32" s="85"/>
      <c r="M32" s="82"/>
      <c r="N32" s="82"/>
      <c r="O32" s="86"/>
      <c r="P32" s="84"/>
      <c r="Q32" s="80"/>
      <c r="R32" s="86"/>
      <c r="S32" s="83"/>
      <c r="T32" s="81"/>
      <c r="U32" s="117"/>
      <c r="V32" s="117"/>
    </row>
    <row r="33" customHeight="1" spans="1:22">
      <c r="A33" s="47" t="s">
        <v>36</v>
      </c>
      <c r="B33" s="47"/>
      <c r="C33" s="47"/>
      <c r="D33" s="47"/>
      <c r="E33" s="47"/>
      <c r="F33" s="45"/>
      <c r="G33" s="45"/>
      <c r="H33" s="45"/>
      <c r="I33" s="87"/>
      <c r="J33" s="45"/>
      <c r="K33" s="45"/>
      <c r="L33" s="45"/>
      <c r="M33" s="88"/>
      <c r="N33" s="82"/>
      <c r="O33" s="80"/>
      <c r="P33" s="83"/>
      <c r="Q33" s="80"/>
      <c r="R33" s="86"/>
      <c r="S33" s="83"/>
      <c r="T33" s="117"/>
      <c r="U33" s="83"/>
      <c r="V33" s="115"/>
    </row>
    <row r="34" customHeight="1" spans="1:22">
      <c r="A34" s="47" t="s">
        <v>37</v>
      </c>
      <c r="B34" s="47"/>
      <c r="C34" s="47"/>
      <c r="D34" s="47"/>
      <c r="E34" s="47"/>
      <c r="F34" s="45"/>
      <c r="G34" s="45"/>
      <c r="H34" s="45"/>
      <c r="I34" s="45"/>
      <c r="J34" s="45"/>
      <c r="K34" s="45"/>
      <c r="L34" s="45"/>
      <c r="M34"/>
      <c r="N34" s="82"/>
      <c r="O34" s="80"/>
      <c r="P34" s="83"/>
      <c r="Q34" s="80"/>
      <c r="R34" s="118"/>
      <c r="S34" s="83"/>
      <c r="T34" s="115"/>
      <c r="U34" s="83"/>
      <c r="V34" s="115"/>
    </row>
    <row r="35" customHeight="1" spans="1:22">
      <c r="A35" s="47" t="s">
        <v>38</v>
      </c>
      <c r="B35" s="47"/>
      <c r="C35" s="47"/>
      <c r="D35" s="47"/>
      <c r="E35" s="47"/>
      <c r="F35" s="45"/>
      <c r="G35" s="45"/>
      <c r="H35" s="45"/>
      <c r="I35" s="45"/>
      <c r="J35" s="45"/>
      <c r="K35" s="45"/>
      <c r="L35" s="45"/>
      <c r="M35"/>
      <c r="N35" s="88"/>
      <c r="O35" s="80"/>
      <c r="P35" s="84"/>
      <c r="Q35" s="115"/>
      <c r="R35" s="119"/>
      <c r="S35" s="117"/>
      <c r="T35" s="45"/>
      <c r="U35" s="85"/>
      <c r="V35" s="45"/>
    </row>
    <row r="36" customHeight="1" spans="1:22">
      <c r="A36" s="47" t="s">
        <v>39</v>
      </c>
      <c r="B36" s="47"/>
      <c r="C36" s="47"/>
      <c r="D36" s="47"/>
      <c r="E36" s="47"/>
      <c r="F36" s="45"/>
      <c r="G36" s="45"/>
      <c r="H36" s="45"/>
      <c r="I36" s="45"/>
      <c r="J36" s="45"/>
      <c r="K36" s="45"/>
      <c r="L36" s="45"/>
      <c r="M36"/>
      <c r="N36"/>
      <c r="O36" s="80"/>
      <c r="P36" s="84"/>
      <c r="Q36" s="115"/>
      <c r="R36" s="117"/>
      <c r="S36" s="115"/>
      <c r="T36" s="45"/>
      <c r="U36" s="45"/>
      <c r="V36" s="45"/>
    </row>
    <row r="37" spans="1:22">
      <c r="A37" s="45"/>
      <c r="B37" s="45"/>
      <c r="C37" s="48"/>
      <c r="D37" s="45"/>
      <c r="E37" s="45"/>
      <c r="F37" s="45"/>
      <c r="G37" s="45"/>
      <c r="H37" s="45"/>
      <c r="I37" s="45"/>
      <c r="J37" s="45"/>
      <c r="K37" s="45"/>
      <c r="L37" s="89"/>
      <c r="M37"/>
      <c r="N37"/>
      <c r="P37" s="90"/>
      <c r="Q37" s="45"/>
      <c r="R37" s="45"/>
      <c r="S37" s="45"/>
      <c r="T37" s="45"/>
      <c r="U37" s="45"/>
      <c r="V37" s="45"/>
    </row>
    <row r="38" ht="15.75" customHeight="1" spans="1:22">
      <c r="A38" s="44" t="s">
        <v>40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89"/>
      <c r="M38"/>
      <c r="N38"/>
      <c r="P38" s="90"/>
      <c r="Q38" s="45"/>
      <c r="R38" s="45"/>
      <c r="S38" s="45"/>
      <c r="T38" s="45"/>
      <c r="U38" s="45"/>
      <c r="V38" s="45"/>
    </row>
    <row r="39" ht="38.25" customHeight="1" spans="1:22">
      <c r="A39" s="46" t="s">
        <v>34</v>
      </c>
      <c r="B39" s="46"/>
      <c r="C39" s="46"/>
      <c r="D39" s="46"/>
      <c r="E39" s="46"/>
      <c r="F39" s="46" t="s">
        <v>41</v>
      </c>
      <c r="G39" s="46" t="s">
        <v>42</v>
      </c>
      <c r="H39" s="46" t="s">
        <v>43</v>
      </c>
      <c r="I39" s="46" t="s">
        <v>44</v>
      </c>
      <c r="J39" s="46" t="s">
        <v>45</v>
      </c>
      <c r="K39" s="46" t="s">
        <v>46</v>
      </c>
      <c r="L39" s="89"/>
      <c r="M39"/>
      <c r="N39"/>
      <c r="P39" s="90"/>
      <c r="Q39" s="45"/>
      <c r="R39" s="45"/>
      <c r="S39" s="45"/>
      <c r="T39" s="45"/>
      <c r="U39" s="45"/>
      <c r="V39" s="45"/>
    </row>
    <row r="40" ht="38.25" customHeight="1" spans="1:22">
      <c r="A40" s="47" t="s">
        <v>47</v>
      </c>
      <c r="B40" s="47"/>
      <c r="C40" s="47"/>
      <c r="D40" s="47"/>
      <c r="E40" s="47"/>
      <c r="F40" s="49">
        <v>350000</v>
      </c>
      <c r="G40" s="50" t="s">
        <v>48</v>
      </c>
      <c r="H40" s="51">
        <v>201100010017260</v>
      </c>
      <c r="I40" s="91">
        <v>45658</v>
      </c>
      <c r="J40" s="91">
        <v>45658</v>
      </c>
      <c r="K40" s="92" t="s">
        <v>49</v>
      </c>
      <c r="L40" s="93" t="e">
        <f t="array" ref="L40">comentariocelula(F40)</f>
        <v>#NAME?</v>
      </c>
      <c r="M40" s="93"/>
      <c r="N40" s="93"/>
      <c r="O40" s="93"/>
      <c r="P40" s="56"/>
      <c r="Q40" s="45"/>
      <c r="R40" s="45"/>
      <c r="S40" s="45"/>
      <c r="T40" s="45"/>
      <c r="U40" s="45"/>
      <c r="V40" s="45"/>
    </row>
    <row r="41" customFormat="1" customHeight="1" spans="1:11">
      <c r="A41" s="47" t="s">
        <v>47</v>
      </c>
      <c r="B41" s="47"/>
      <c r="C41" s="47"/>
      <c r="D41" s="47"/>
      <c r="E41" s="47"/>
      <c r="F41" s="52">
        <v>300000</v>
      </c>
      <c r="G41" s="50" t="s">
        <v>48</v>
      </c>
      <c r="H41" s="51">
        <v>201100010017260</v>
      </c>
      <c r="I41" s="91">
        <v>45689</v>
      </c>
      <c r="J41" s="91">
        <v>45689</v>
      </c>
      <c r="K41" s="92" t="s">
        <v>49</v>
      </c>
    </row>
    <row r="42" customHeight="1" spans="1:22">
      <c r="A42" s="53" t="s">
        <v>50</v>
      </c>
      <c r="B42" s="53"/>
      <c r="C42" s="53"/>
      <c r="D42" s="53"/>
      <c r="E42" s="53"/>
      <c r="F42" s="54">
        <f>SUM(F40:F41)</f>
        <v>650000</v>
      </c>
      <c r="G42" s="55"/>
      <c r="H42" s="55"/>
      <c r="I42" s="55"/>
      <c r="J42" s="55"/>
      <c r="K42" s="55"/>
      <c r="L42" s="48"/>
      <c r="M42" s="48"/>
      <c r="N42" s="48"/>
      <c r="O42" s="45"/>
      <c r="P42" s="56"/>
      <c r="Q42" s="45"/>
      <c r="R42" s="45"/>
      <c r="S42" s="45"/>
      <c r="T42" s="45"/>
      <c r="U42" s="45"/>
      <c r="V42" s="45"/>
    </row>
    <row r="43" customHeight="1" spans="1:2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45"/>
      <c r="R43" s="45"/>
      <c r="S43" s="45"/>
      <c r="T43" s="45"/>
      <c r="U43" s="45"/>
      <c r="V43" s="45"/>
    </row>
    <row r="44" ht="15.75" spans="1:22">
      <c r="A44" s="57" t="s">
        <v>51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94"/>
      <c r="Q44" s="94"/>
      <c r="R44" s="94"/>
      <c r="S44" s="94"/>
      <c r="T44" s="94"/>
      <c r="U44" s="94"/>
      <c r="V44" s="94"/>
    </row>
    <row r="45" ht="45" customHeight="1" spans="1:22">
      <c r="A45" s="58" t="s">
        <v>52</v>
      </c>
      <c r="B45" s="59"/>
      <c r="C45" s="59"/>
      <c r="D45" s="59"/>
      <c r="E45" s="59"/>
      <c r="F45" s="59"/>
      <c r="G45" s="59"/>
      <c r="H45" s="59"/>
      <c r="I45" s="59"/>
      <c r="J45" s="59"/>
      <c r="K45" s="95"/>
      <c r="L45" s="96"/>
      <c r="M45" s="96"/>
      <c r="N45" s="96"/>
      <c r="O45" s="96"/>
      <c r="P45" s="94"/>
      <c r="Q45" s="94"/>
      <c r="R45" s="94"/>
      <c r="S45" s="94"/>
      <c r="T45" s="94"/>
      <c r="U45" s="94"/>
      <c r="V45" s="94"/>
    </row>
    <row r="46" ht="47" customHeight="1" spans="1:22">
      <c r="A46" s="60" t="s">
        <v>53</v>
      </c>
      <c r="B46" s="61"/>
      <c r="C46" s="61"/>
      <c r="D46" s="61"/>
      <c r="E46" s="61"/>
      <c r="F46" s="61"/>
      <c r="G46" s="61"/>
      <c r="H46" s="61"/>
      <c r="I46" s="61"/>
      <c r="J46" s="61"/>
      <c r="K46" s="97"/>
      <c r="L46" s="96"/>
      <c r="M46" s="96"/>
      <c r="N46" s="96"/>
      <c r="O46" s="96"/>
      <c r="P46" s="94"/>
      <c r="Q46" s="94"/>
      <c r="R46" s="94"/>
      <c r="S46" s="94"/>
      <c r="T46" s="94"/>
      <c r="U46" s="94"/>
      <c r="V46" s="94"/>
    </row>
    <row r="47" spans="1:22">
      <c r="A47" s="62" t="s">
        <v>54</v>
      </c>
      <c r="B47" s="61"/>
      <c r="C47" s="61"/>
      <c r="D47" s="61"/>
      <c r="E47" s="61"/>
      <c r="F47" s="61"/>
      <c r="G47" s="61"/>
      <c r="H47" s="61"/>
      <c r="I47" s="61"/>
      <c r="J47" s="61"/>
      <c r="K47" s="97"/>
      <c r="L47" s="96"/>
      <c r="M47" s="96"/>
      <c r="N47" s="96"/>
      <c r="O47" s="96"/>
      <c r="P47" s="94"/>
      <c r="Q47" s="94"/>
      <c r="R47" s="94"/>
      <c r="S47" s="94"/>
      <c r="T47" s="94"/>
      <c r="U47" s="94"/>
      <c r="V47" s="94"/>
    </row>
    <row r="48" ht="32" customHeight="1" spans="1:22">
      <c r="A48" s="63" t="s">
        <v>55</v>
      </c>
      <c r="B48" s="64"/>
      <c r="C48" s="64"/>
      <c r="D48" s="64"/>
      <c r="E48" s="64"/>
      <c r="F48" s="64"/>
      <c r="G48" s="64"/>
      <c r="H48" s="64"/>
      <c r="I48" s="64"/>
      <c r="J48" s="64"/>
      <c r="K48" s="98"/>
      <c r="L48" s="96"/>
      <c r="M48" s="96"/>
      <c r="N48" s="96"/>
      <c r="O48" s="96"/>
      <c r="P48" s="94"/>
      <c r="Q48" s="94"/>
      <c r="R48" s="94"/>
      <c r="S48" s="94"/>
      <c r="T48" s="94"/>
      <c r="U48" s="94"/>
      <c r="V48" s="94"/>
    </row>
    <row r="49" ht="36" customHeight="1" spans="1:22">
      <c r="A49" s="65" t="s">
        <v>56</v>
      </c>
      <c r="B49" s="59"/>
      <c r="C49" s="59"/>
      <c r="D49" s="59"/>
      <c r="E49" s="59"/>
      <c r="F49" s="59"/>
      <c r="G49" s="59"/>
      <c r="H49" s="59"/>
      <c r="I49" s="59"/>
      <c r="J49" s="59"/>
      <c r="K49" s="95"/>
      <c r="L49" s="96"/>
      <c r="M49" s="96"/>
      <c r="N49" s="96"/>
      <c r="O49" s="96"/>
      <c r="P49" s="94"/>
      <c r="Q49" s="94"/>
      <c r="R49" s="94"/>
      <c r="S49" s="94"/>
      <c r="T49" s="94"/>
      <c r="U49" s="94"/>
      <c r="V49" s="94"/>
    </row>
    <row r="50" spans="1:22">
      <c r="A50" s="60" t="s">
        <v>57</v>
      </c>
      <c r="B50" s="61"/>
      <c r="C50" s="61"/>
      <c r="D50" s="61"/>
      <c r="E50" s="61"/>
      <c r="F50" s="61"/>
      <c r="G50" s="61"/>
      <c r="H50" s="61"/>
      <c r="I50" s="61"/>
      <c r="J50" s="61"/>
      <c r="K50" s="97"/>
      <c r="L50" s="96"/>
      <c r="M50" s="96"/>
      <c r="N50" s="96"/>
      <c r="O50" s="96"/>
      <c r="P50" s="94"/>
      <c r="Q50" s="94"/>
      <c r="R50" s="94"/>
      <c r="S50" s="94"/>
      <c r="T50" s="94"/>
      <c r="U50" s="94"/>
      <c r="V50" s="94"/>
    </row>
    <row r="51" spans="1:22">
      <c r="A51" s="62" t="s">
        <v>58</v>
      </c>
      <c r="B51" s="61"/>
      <c r="C51" s="61"/>
      <c r="D51" s="61"/>
      <c r="E51" s="61"/>
      <c r="F51" s="61"/>
      <c r="G51" s="61"/>
      <c r="H51" s="61"/>
      <c r="I51" s="61"/>
      <c r="J51" s="61"/>
      <c r="K51" s="97"/>
      <c r="L51" s="96"/>
      <c r="M51" s="96"/>
      <c r="N51" s="96"/>
      <c r="O51" s="96"/>
      <c r="P51" s="94"/>
      <c r="Q51" s="94"/>
      <c r="R51" s="94"/>
      <c r="S51" s="94"/>
      <c r="T51" s="94"/>
      <c r="U51" s="94"/>
      <c r="V51" s="94"/>
    </row>
    <row r="52" ht="31" customHeight="1" spans="1:22">
      <c r="A52" s="66" t="s">
        <v>59</v>
      </c>
      <c r="B52" s="64"/>
      <c r="C52" s="64"/>
      <c r="D52" s="64"/>
      <c r="E52" s="64"/>
      <c r="F52" s="64"/>
      <c r="G52" s="64"/>
      <c r="H52" s="64"/>
      <c r="I52" s="64"/>
      <c r="J52" s="64"/>
      <c r="K52" s="98"/>
      <c r="L52" s="96"/>
      <c r="M52" s="96"/>
      <c r="N52" s="96"/>
      <c r="O52" s="96"/>
      <c r="P52" s="94"/>
      <c r="Q52" s="94"/>
      <c r="R52" s="94"/>
      <c r="S52" s="94"/>
      <c r="T52" s="94"/>
      <c r="U52" s="94"/>
      <c r="V52" s="94"/>
    </row>
    <row r="53" spans="1:22">
      <c r="A53" s="65" t="s">
        <v>60</v>
      </c>
      <c r="B53" s="59"/>
      <c r="C53" s="59"/>
      <c r="D53" s="59"/>
      <c r="E53" s="59"/>
      <c r="F53" s="59"/>
      <c r="G53" s="59"/>
      <c r="H53" s="59"/>
      <c r="I53" s="59"/>
      <c r="J53" s="59"/>
      <c r="K53" s="95"/>
      <c r="L53" s="96"/>
      <c r="M53" s="96"/>
      <c r="N53" s="96"/>
      <c r="O53" s="96"/>
      <c r="P53" s="94"/>
      <c r="Q53" s="94"/>
      <c r="R53" s="94"/>
      <c r="S53" s="94"/>
      <c r="T53" s="94"/>
      <c r="U53" s="94"/>
      <c r="V53" s="94"/>
    </row>
    <row r="54" ht="28" customHeight="1" spans="1:22">
      <c r="A54" s="67" t="s">
        <v>61</v>
      </c>
      <c r="B54" s="68"/>
      <c r="C54" s="68"/>
      <c r="D54" s="68"/>
      <c r="E54" s="68"/>
      <c r="F54" s="68"/>
      <c r="G54" s="68"/>
      <c r="H54" s="68"/>
      <c r="I54" s="68"/>
      <c r="J54" s="68"/>
      <c r="K54" s="99"/>
      <c r="L54" s="96"/>
      <c r="M54" s="96"/>
      <c r="N54" s="96"/>
      <c r="O54" s="96"/>
      <c r="P54" s="94"/>
      <c r="Q54" s="94"/>
      <c r="R54" s="94"/>
      <c r="S54" s="94"/>
      <c r="T54" s="94"/>
      <c r="U54" s="94"/>
      <c r="V54" s="94"/>
    </row>
    <row r="55" spans="1:14">
      <c r="A55" s="65" t="s">
        <v>62</v>
      </c>
      <c r="B55" s="59"/>
      <c r="C55" s="59"/>
      <c r="D55" s="59"/>
      <c r="E55" s="59"/>
      <c r="F55" s="59"/>
      <c r="G55" s="59"/>
      <c r="H55" s="59"/>
      <c r="I55" s="59"/>
      <c r="J55" s="59"/>
      <c r="K55" s="95"/>
      <c r="L55"/>
      <c r="M55"/>
      <c r="N55"/>
    </row>
    <row r="56" spans="1:14">
      <c r="A56" s="67" t="s">
        <v>63</v>
      </c>
      <c r="B56" s="68"/>
      <c r="C56" s="68"/>
      <c r="D56" s="68"/>
      <c r="E56" s="68"/>
      <c r="F56" s="68"/>
      <c r="G56" s="68"/>
      <c r="H56" s="68"/>
      <c r="I56" s="68"/>
      <c r="J56" s="68"/>
      <c r="K56" s="99"/>
      <c r="L56"/>
      <c r="M56"/>
      <c r="N56"/>
    </row>
    <row r="57" spans="1:14">
      <c r="A57" s="67" t="s">
        <v>64</v>
      </c>
      <c r="B57" s="68"/>
      <c r="C57" s="68"/>
      <c r="D57" s="68"/>
      <c r="E57" s="68"/>
      <c r="F57" s="68"/>
      <c r="G57" s="68"/>
      <c r="H57" s="68"/>
      <c r="I57" s="68"/>
      <c r="J57" s="68"/>
      <c r="K57" s="99"/>
      <c r="L57"/>
      <c r="M57"/>
      <c r="N57"/>
    </row>
    <row r="58" spans="1:14">
      <c r="A58" s="67" t="s">
        <v>65</v>
      </c>
      <c r="B58" s="68"/>
      <c r="C58" s="68"/>
      <c r="D58" s="68"/>
      <c r="E58" s="68"/>
      <c r="F58" s="68"/>
      <c r="G58" s="68"/>
      <c r="H58" s="68"/>
      <c r="I58" s="68"/>
      <c r="J58" s="68"/>
      <c r="K58" s="99"/>
      <c r="L58"/>
      <c r="M58"/>
      <c r="N58"/>
    </row>
    <row r="59" ht="15.75" spans="1:14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100"/>
      <c r="L59"/>
      <c r="M59"/>
      <c r="N59"/>
    </row>
    <row r="60" spans="1:22">
      <c r="A60" s="71"/>
      <c r="B60" s="71"/>
      <c r="C60" s="72"/>
      <c r="D60" s="71"/>
      <c r="E60" s="71"/>
      <c r="F60" s="71"/>
      <c r="G60" s="71"/>
      <c r="H60" s="71"/>
      <c r="I60" s="71"/>
      <c r="J60" s="71"/>
      <c r="K60" s="71"/>
      <c r="L60" s="72"/>
      <c r="M60" s="72"/>
      <c r="N60" s="72"/>
      <c r="O60" s="71"/>
      <c r="P60" s="71"/>
      <c r="Q60" s="71"/>
      <c r="R60" s="71"/>
      <c r="S60" s="71"/>
      <c r="T60" s="71"/>
      <c r="U60" s="71"/>
      <c r="V60" s="71"/>
    </row>
    <row r="61" spans="1:22">
      <c r="A61" s="71"/>
      <c r="B61" s="71"/>
      <c r="C61" s="72"/>
      <c r="D61" s="71"/>
      <c r="E61" s="71"/>
      <c r="F61" s="71"/>
      <c r="G61" s="71"/>
      <c r="H61" s="71"/>
      <c r="I61" s="71"/>
      <c r="J61" s="71"/>
      <c r="K61" s="71"/>
      <c r="L61" s="72"/>
      <c r="M61" s="72"/>
      <c r="N61" s="72"/>
      <c r="O61" s="71"/>
      <c r="P61" s="71"/>
      <c r="Q61" s="71"/>
      <c r="R61" s="71"/>
      <c r="S61" s="71"/>
      <c r="T61" s="71"/>
      <c r="U61" s="71"/>
      <c r="V61" s="71"/>
    </row>
    <row r="62" spans="1:22">
      <c r="A62" s="71"/>
      <c r="B62" s="71"/>
      <c r="C62" s="72"/>
      <c r="D62" s="71"/>
      <c r="E62" s="71"/>
      <c r="F62" s="71"/>
      <c r="G62" s="71"/>
      <c r="H62" s="71"/>
      <c r="I62" s="71"/>
      <c r="J62" s="71"/>
      <c r="K62" s="71"/>
      <c r="L62" s="72"/>
      <c r="M62" s="72"/>
      <c r="N62" s="72"/>
      <c r="O62" s="71"/>
      <c r="P62" s="71"/>
      <c r="Q62" s="71"/>
      <c r="R62" s="71"/>
      <c r="S62" s="71"/>
      <c r="T62" s="71"/>
      <c r="U62" s="71"/>
      <c r="V62" s="71"/>
    </row>
    <row r="63" spans="1:22">
      <c r="A63" s="71"/>
      <c r="B63" s="71"/>
      <c r="C63" s="72"/>
      <c r="D63" s="71"/>
      <c r="E63" s="71"/>
      <c r="F63" s="71"/>
      <c r="G63" s="71"/>
      <c r="H63" s="71"/>
      <c r="I63" s="71"/>
      <c r="J63" s="71"/>
      <c r="K63" s="71"/>
      <c r="L63" s="72"/>
      <c r="M63" s="72"/>
      <c r="N63" s="72"/>
      <c r="O63" s="71"/>
      <c r="P63" s="71"/>
      <c r="Q63" s="71"/>
      <c r="R63" s="71"/>
      <c r="S63" s="71"/>
      <c r="T63" s="71"/>
      <c r="U63" s="71"/>
      <c r="V63" s="71"/>
    </row>
    <row r="64" spans="1:22">
      <c r="A64" s="71"/>
      <c r="B64" s="71"/>
      <c r="C64" s="72"/>
      <c r="D64" s="71"/>
      <c r="E64" s="71"/>
      <c r="F64" s="71"/>
      <c r="G64" s="71"/>
      <c r="H64" s="71"/>
      <c r="I64" s="71"/>
      <c r="J64" s="71"/>
      <c r="K64" s="71"/>
      <c r="L64" s="72"/>
      <c r="M64" s="72"/>
      <c r="N64" s="72"/>
      <c r="O64" s="71"/>
      <c r="P64" s="71"/>
      <c r="Q64" s="71"/>
      <c r="R64" s="71"/>
      <c r="S64" s="71"/>
      <c r="T64" s="71"/>
      <c r="U64" s="71"/>
      <c r="V64" s="71"/>
    </row>
  </sheetData>
  <autoFilter ref="A39:K58">
    <extLst/>
  </autoFilter>
  <mergeCells count="82">
    <mergeCell ref="A1:V1"/>
    <mergeCell ref="A3:V3"/>
    <mergeCell ref="A5:V5"/>
    <mergeCell ref="A6:N6"/>
    <mergeCell ref="A7:N7"/>
    <mergeCell ref="A8:V8"/>
    <mergeCell ref="A9:N9"/>
    <mergeCell ref="A10:C10"/>
    <mergeCell ref="A11:N11"/>
    <mergeCell ref="A12:V12"/>
    <mergeCell ref="A13:N13"/>
    <mergeCell ref="A14:V14"/>
    <mergeCell ref="A15:V15"/>
    <mergeCell ref="A16:O16"/>
    <mergeCell ref="A17:V17"/>
    <mergeCell ref="A18:V18"/>
    <mergeCell ref="A19:V19"/>
    <mergeCell ref="C20:V20"/>
    <mergeCell ref="D21:F21"/>
    <mergeCell ref="G21:I21"/>
    <mergeCell ref="K21:N21"/>
    <mergeCell ref="O21:P21"/>
    <mergeCell ref="R21:S21"/>
    <mergeCell ref="T21:U21"/>
    <mergeCell ref="A29:E29"/>
    <mergeCell ref="A32:E32"/>
    <mergeCell ref="A33:E33"/>
    <mergeCell ref="A34:E34"/>
    <mergeCell ref="A35:E35"/>
    <mergeCell ref="A36:E36"/>
    <mergeCell ref="A38:K38"/>
    <mergeCell ref="A39:E39"/>
    <mergeCell ref="A40:E40"/>
    <mergeCell ref="L40:O40"/>
    <mergeCell ref="A41:E41"/>
    <mergeCell ref="A42:E42"/>
    <mergeCell ref="A43:H43"/>
    <mergeCell ref="A44:O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57:K57"/>
    <mergeCell ref="A58:K58"/>
    <mergeCell ref="A59:K59"/>
    <mergeCell ref="A20:A22"/>
    <mergeCell ref="B21:B22"/>
    <mergeCell ref="C21:C22"/>
    <mergeCell ref="P45:P48"/>
    <mergeCell ref="P49:P52"/>
    <mergeCell ref="P53:P54"/>
    <mergeCell ref="Q45:Q48"/>
    <mergeCell ref="Q49:Q52"/>
    <mergeCell ref="Q53:Q54"/>
    <mergeCell ref="R45:R48"/>
    <mergeCell ref="R49:R52"/>
    <mergeCell ref="R53:R54"/>
    <mergeCell ref="S45:S48"/>
    <mergeCell ref="S49:S52"/>
    <mergeCell ref="S53:S54"/>
    <mergeCell ref="T45:T48"/>
    <mergeCell ref="T49:T52"/>
    <mergeCell ref="T53:T54"/>
    <mergeCell ref="U45:U48"/>
    <mergeCell ref="U49:U52"/>
    <mergeCell ref="U53:U54"/>
    <mergeCell ref="V21:V22"/>
    <mergeCell ref="V45:V48"/>
    <mergeCell ref="V49:V52"/>
    <mergeCell ref="V53:V54"/>
    <mergeCell ref="A30:E31"/>
    <mergeCell ref="L45:O48"/>
    <mergeCell ref="L49:O52"/>
    <mergeCell ref="L53:O54"/>
  </mergeCells>
  <hyperlinks>
    <hyperlink ref="A47" r:id="rId1" display="3. Valor informado pela área técnica - GFIN SEI Nº 202500010016855." tooltip="https://sei.go.gov.br/sei/controlador.php?acao=protocolo_visualizar&amp;id_protocolo=74394490&amp;id_procedimento_atual=53825761&amp;infra_sistema=100000100&amp;infra_unidade_atual=19837&amp;infra_hash=e1a5bcc298fa5ef432f8ce74bec1bf61a93ab997f9837bdb90fc6534890d13563f40e93fb"/>
    <hyperlink ref="A51" r:id="rId2" display="Bolsa de Residentes - Referência: jan/25 Valor: R$ 52.229,51(70302222);fev/25 Valor: 52.229,51 (72206186);" tooltip="https://sei.go.gov.br/sei/controlador.php?acao=protocolo_visualizar&amp;id_protocolo=73057850&amp;id_procedimento_atual=53825761&amp;infra_sistema=100000100&amp;infra_unidade_atual=19837&amp;infra_hash=b5ad6256581df4976cc3d601c70257a2394d7d8c36c052ccd157497985f148853f40e93fb"/>
    <hyperlink ref="A54" r:id="rId3" display="Repasse referente ao Custeio - Referência: dezembro/2024 Ordem de Pagamento 2024.2850.184.00033.022........R$ 202.344,18(68962758);                                                      " tooltip="https://sei.go.gov.br/sei/controlador.php?acao=protocolo_visualizar&amp;id_protocolo=71582395&amp;id_procedimento_atual=53825761&amp;infra_sistema=100000100&amp;infra_unidade_atual=19837&amp;infra_hash=529eb565ddbc7ba0f993a3f46cd7f472ce103013ec8adeed8ecef895998163d13f40e93fb"/>
    <hyperlink ref="A57" r:id="rId3" display="Repasse referente ao Custeio - Referência: dezembro/2024 Ordem de Pagamento 2025.2850.066.00066.......R$ 78.499,19(68962758) Fundo Rescisório." tooltip="https://sei.go.gov.br/sei/controlador.php?acao=protocolo_visualizar&amp;id_protocolo=71582395&amp;id_procedimento_atual=53825761&amp;infra_sistema=100000100&amp;infra_unidade_atual=19837&amp;infra_hash=529eb565ddbc7ba0f993a3f46cd7f472ce103013ec8adeed8ecef895998163d13f40e93fb"/>
    <hyperlink ref="A58" r:id="rId3" display="Repasse referente à Redidência - Referência: dezembro/2024 Ordem de Pagamento 2025.2850.066.00065.......R$ 10.460,80(68962758)." tooltip="https://sei.go.gov.br/sei/controlador.php?acao=protocolo_visualizar&amp;id_protocolo=71582395&amp;id_procedimento_atual=53825761&amp;infra_sistema=100000100&amp;infra_unidade_atual=19837&amp;infra_hash=529eb565ddbc7ba0f993a3f46cd7f472ce103013ec8adeed8ecef895998163d13f40e93fb"/>
  </hyperlinks>
  <printOptions horizontalCentered="1"/>
  <pageMargins left="0.315277777777778" right="0.315277777777778" top="0.831944444444445" bottom="0.551388888888889" header="0.511811023622047" footer="0.315277777777778"/>
  <pageSetup paperSize="9" scale="44" fitToHeight="0" orientation="landscape" horizontalDpi="300" verticalDpi="300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HDT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ludmillaxavier</cp:lastModifiedBy>
  <dcterms:created xsi:type="dcterms:W3CDTF">2025-01-20T14:20:00Z</dcterms:created>
  <dcterms:modified xsi:type="dcterms:W3CDTF">2025-03-27T15:31:07Z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0BD838B0FDD34C24909D45E235DDB071_13</vt:lpwstr>
  </property>
  <property fmtid="{D5CDD505-2E9C-101B-9397-08002B2CF9AE}" pid="3" name="KSOProductBuildVer">
    <vt:lpwstr>1046-12.2.0.13306</vt:lpwstr>
  </property>
</Properties>
</file>