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Meu Drive\Nextcloud\Gerencia de contratos\GC HRCFVH\1 - CONTRATOS - HRCFVH\1 - SERVIÇOS MÉDICOS_FISIO\012-2026 - UTI Adulto\Andamento do Processo\"/>
    </mc:Choice>
  </mc:AlternateContent>
  <xr:revisionPtr revIDLastSave="0" documentId="13_ncr:1_{71C4CAB5-37FA-4652-9509-E09DAC018782}" xr6:coauthVersionLast="36" xr6:coauthVersionMax="36" xr10:uidLastSave="{00000000-0000-0000-0000-000000000000}"/>
  <bookViews>
    <workbookView xWindow="-120" yWindow="-120" windowWidth="20736" windowHeight="11040" tabRatio="500" xr2:uid="{00000000-000D-0000-FFFF-FFFF00000000}"/>
  </bookViews>
  <sheets>
    <sheet name="Planilha Valores" sheetId="3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3" l="1"/>
  <c r="I8" i="3"/>
  <c r="I9" i="3"/>
  <c r="I10" i="3"/>
  <c r="G7" i="3"/>
  <c r="G8" i="3"/>
  <c r="G9" i="3"/>
  <c r="G10" i="3"/>
  <c r="I6" i="3"/>
  <c r="J8" i="3" l="1"/>
  <c r="D6" i="3"/>
  <c r="K6" i="3" s="1"/>
  <c r="E25" i="3"/>
  <c r="F6" i="3" s="1"/>
  <c r="F11" i="3"/>
  <c r="D10" i="3"/>
  <c r="K10" i="3" s="1"/>
  <c r="L10" i="3" s="1"/>
  <c r="D9" i="3"/>
  <c r="K9" i="3" s="1"/>
  <c r="L9" i="3" s="1"/>
  <c r="D8" i="3"/>
  <c r="K8" i="3" s="1"/>
  <c r="L8" i="3" s="1"/>
  <c r="D7" i="3"/>
  <c r="N6" i="3"/>
  <c r="G6" i="3"/>
  <c r="H7" i="3" l="1"/>
  <c r="J6" i="3"/>
  <c r="K7" i="3"/>
  <c r="L7" i="3" s="1"/>
  <c r="F10" i="3"/>
  <c r="F8" i="3"/>
  <c r="F9" i="3"/>
  <c r="F7" i="3"/>
  <c r="J9" i="3"/>
  <c r="H8" i="3"/>
  <c r="H10" i="3"/>
  <c r="H6" i="3"/>
  <c r="L6" i="3"/>
  <c r="J10" i="3"/>
  <c r="J7" i="3"/>
  <c r="H9" i="3"/>
  <c r="K11" i="3"/>
  <c r="M6" i="3" l="1"/>
  <c r="L11" i="3"/>
</calcChain>
</file>

<file path=xl/sharedStrings.xml><?xml version="1.0" encoding="utf-8"?>
<sst xmlns="http://schemas.openxmlformats.org/spreadsheetml/2006/main" count="30" uniqueCount="28">
  <si>
    <t>Regime</t>
  </si>
  <si>
    <t>Carga Horaria por dia</t>
  </si>
  <si>
    <t xml:space="preserve">Qtde. Hrs Mês Hrs  </t>
  </si>
  <si>
    <t xml:space="preserve">Valor Liquido Total Mensal </t>
  </si>
  <si>
    <t>Qtde. de Médicos na Semana</t>
  </si>
  <si>
    <t>Valor  Liquido por Médico Mês</t>
  </si>
  <si>
    <t>Valor  Liquido por Plantão</t>
  </si>
  <si>
    <t>VALOR TOTAL DA PJ</t>
  </si>
  <si>
    <t xml:space="preserve"> Valor Hora Liquida a ser Paga para o Médico</t>
  </si>
  <si>
    <t>CONFINS</t>
  </si>
  <si>
    <t>PIS</t>
  </si>
  <si>
    <t>Imposto de Renda Pessoa Juridica (IRPJ)</t>
  </si>
  <si>
    <t>Contribuição Social (CSLL)</t>
  </si>
  <si>
    <t>ISS</t>
  </si>
  <si>
    <t>Impostos retidos pelo tomador do serviço (no ato do pagamento da Nota Fiscal):</t>
  </si>
  <si>
    <t>Impostos federais recolhidos pelo prestador do serviço (trimestralmente):</t>
  </si>
  <si>
    <t>Imposto de Renda Pessoa Juridica (IRPJ) adicional</t>
  </si>
  <si>
    <t>Total Imposto</t>
  </si>
  <si>
    <t>ESPECIALIDADE:</t>
  </si>
  <si>
    <t>Valor Hora Bruta</t>
  </si>
  <si>
    <t xml:space="preserve"> Valor Hora Bruta a ser Paga para o Médico</t>
  </si>
  <si>
    <t>Valor  Bruto por Plantão</t>
  </si>
  <si>
    <t>Valor  Bruto por Médico Mês</t>
  </si>
  <si>
    <t xml:space="preserve">Valor Bruto Total Mensal </t>
  </si>
  <si>
    <t>MEMÓRIA DE CÁLCULO PARA SERVIÇOS MÉDICOS</t>
  </si>
  <si>
    <t>Preencher exclusivamente os campos destacados em amarelo. Os demais campos serão preenchidos automaticamente, por já conterem fórmulas previamente configuradas.</t>
  </si>
  <si>
    <t>Orientação: Preencher os campos abaixo que estão com a cor amarela</t>
  </si>
  <si>
    <t>Outros encargos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</si>
</sst>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&quot;R$&quot;#,##0.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4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" fontId="0" fillId="2" borderId="1" xfId="1" applyNumberFormat="1" applyFont="1" applyFill="1" applyBorder="1" applyAlignment="1" applyProtection="1">
      <alignment horizontal="center" vertical="center"/>
    </xf>
    <xf numFmtId="166" fontId="0" fillId="2" borderId="1" xfId="2" applyNumberFormat="1" applyFont="1" applyFill="1" applyBorder="1" applyAlignment="1" applyProtection="1">
      <alignment horizontal="center" vertical="center"/>
    </xf>
    <xf numFmtId="166" fontId="2" fillId="2" borderId="1" xfId="2" applyNumberFormat="1" applyFont="1" applyFill="1" applyBorder="1" applyAlignment="1" applyProtection="1">
      <alignment horizontal="center" vertical="center"/>
    </xf>
    <xf numFmtId="165" fontId="0" fillId="2" borderId="0" xfId="1" applyFont="1" applyFill="1" applyAlignment="1" applyProtection="1">
      <alignment vertical="center"/>
    </xf>
    <xf numFmtId="0" fontId="7" fillId="2" borderId="0" xfId="0" applyFont="1" applyFill="1"/>
    <xf numFmtId="10" fontId="6" fillId="2" borderId="4" xfId="3" applyNumberFormat="1" applyFont="1" applyFill="1" applyBorder="1" applyAlignment="1" applyProtection="1">
      <alignment vertical="center"/>
    </xf>
    <xf numFmtId="10" fontId="6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vertical="center"/>
    </xf>
    <xf numFmtId="166" fontId="0" fillId="4" borderId="0" xfId="0" applyNumberForma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0" fontId="6" fillId="2" borderId="0" xfId="3" applyNumberFormat="1" applyFont="1" applyFill="1" applyBorder="1" applyAlignment="1" applyProtection="1">
      <alignment vertical="center"/>
    </xf>
    <xf numFmtId="10" fontId="6" fillId="2" borderId="0" xfId="0" applyNumberFormat="1" applyFont="1" applyFill="1" applyAlignment="1">
      <alignment vertical="center"/>
    </xf>
    <xf numFmtId="10" fontId="5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43" fontId="0" fillId="2" borderId="0" xfId="0" applyNumberFormat="1" applyFill="1" applyAlignment="1">
      <alignment vertical="center"/>
    </xf>
    <xf numFmtId="43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3" fontId="0" fillId="6" borderId="1" xfId="0" applyNumberFormat="1" applyFill="1" applyBorder="1" applyAlignment="1" applyProtection="1">
      <alignment horizontal="center" vertical="center"/>
      <protection locked="0"/>
    </xf>
    <xf numFmtId="166" fontId="0" fillId="6" borderId="1" xfId="2" applyNumberFormat="1" applyFont="1" applyFill="1" applyBorder="1" applyAlignment="1" applyProtection="1">
      <alignment horizontal="center" vertical="center"/>
      <protection locked="0"/>
    </xf>
    <xf numFmtId="10" fontId="6" fillId="6" borderId="4" xfId="3" applyNumberFormat="1" applyFont="1" applyFill="1" applyBorder="1" applyAlignment="1" applyProtection="1">
      <alignment vertical="center"/>
      <protection locked="0"/>
    </xf>
    <xf numFmtId="166" fontId="0" fillId="2" borderId="1" xfId="2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6" borderId="2" xfId="0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0" fillId="6" borderId="1" xfId="0" applyFill="1" applyBorder="1" applyAlignment="1" applyProtection="1">
      <alignment vertical="center"/>
      <protection locked="0"/>
    </xf>
    <xf numFmtId="10" fontId="6" fillId="6" borderId="4" xfId="0" applyNumberFormat="1" applyFont="1" applyFill="1" applyBorder="1" applyAlignment="1" applyProtection="1">
      <alignment vertical="center"/>
      <protection locked="0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393250</xdr:colOff>
      <xdr:row>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650"/>
        <a:stretch/>
      </xdr:blipFill>
      <xdr:spPr>
        <a:xfrm>
          <a:off x="0" y="0"/>
          <a:ext cx="14617250" cy="7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topLeftCell="A3" workbookViewId="0">
      <selection activeCell="B3" sqref="B3:D3"/>
    </sheetView>
  </sheetViews>
  <sheetFormatPr defaultColWidth="11" defaultRowHeight="15.6" x14ac:dyDescent="0.3"/>
  <cols>
    <col min="1" max="1" width="22.5" style="2" customWidth="1"/>
    <col min="2" max="2" width="12" style="2" customWidth="1"/>
    <col min="3" max="3" width="10.69921875" style="2" customWidth="1"/>
    <col min="4" max="4" width="12" style="2" customWidth="1"/>
    <col min="5" max="6" width="16.19921875" style="2" customWidth="1"/>
    <col min="7" max="8" width="12" style="2" customWidth="1"/>
    <col min="9" max="10" width="14.8984375" style="2" customWidth="1"/>
    <col min="11" max="11" width="12.19921875" style="2" bestFit="1" customWidth="1"/>
    <col min="12" max="12" width="15" style="2" customWidth="1"/>
    <col min="13" max="13" width="12.5" style="2" bestFit="1" customWidth="1"/>
    <col min="14" max="14" width="13.09765625" style="2" hidden="1" customWidth="1"/>
    <col min="15" max="16384" width="11" style="2"/>
  </cols>
  <sheetData>
    <row r="1" spans="1:14" ht="7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4"/>
      <c r="N1" s="1"/>
    </row>
    <row r="2" spans="1:14" s="3" customFormat="1" ht="24.75" customHeight="1" x14ac:dyDescent="0.3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4" ht="23.25" customHeight="1" x14ac:dyDescent="0.3">
      <c r="A3" s="4" t="s">
        <v>18</v>
      </c>
      <c r="B3" s="31"/>
      <c r="C3" s="31"/>
      <c r="D3" s="31"/>
    </row>
    <row r="4" spans="1:14" ht="19.5" customHeight="1" x14ac:dyDescent="0.3">
      <c r="A4" s="10" t="s">
        <v>26</v>
      </c>
    </row>
    <row r="5" spans="1:14" ht="54" customHeight="1" x14ac:dyDescent="0.3">
      <c r="A5" s="5" t="s">
        <v>0</v>
      </c>
      <c r="B5" s="5" t="s">
        <v>4</v>
      </c>
      <c r="C5" s="5" t="s">
        <v>1</v>
      </c>
      <c r="D5" s="5" t="s">
        <v>2</v>
      </c>
      <c r="E5" s="5" t="s">
        <v>8</v>
      </c>
      <c r="F5" s="5" t="s">
        <v>20</v>
      </c>
      <c r="G5" s="5" t="s">
        <v>6</v>
      </c>
      <c r="H5" s="5" t="s">
        <v>21</v>
      </c>
      <c r="I5" s="5" t="s">
        <v>5</v>
      </c>
      <c r="J5" s="5" t="s">
        <v>22</v>
      </c>
      <c r="K5" s="5" t="s">
        <v>3</v>
      </c>
      <c r="L5" s="5" t="s">
        <v>23</v>
      </c>
      <c r="M5" s="5" t="s">
        <v>7</v>
      </c>
      <c r="N5" s="5" t="s">
        <v>19</v>
      </c>
    </row>
    <row r="6" spans="1:14" ht="20.25" customHeight="1" x14ac:dyDescent="0.3">
      <c r="A6" s="36"/>
      <c r="B6" s="23"/>
      <c r="C6" s="23"/>
      <c r="D6" s="6">
        <f>B6*C6*4.33</f>
        <v>0</v>
      </c>
      <c r="E6" s="24"/>
      <c r="F6" s="7">
        <f>E6/(100%-E$25)</f>
        <v>0</v>
      </c>
      <c r="G6" s="7">
        <f>E6*C6</f>
        <v>0</v>
      </c>
      <c r="H6" s="7">
        <f>G6/(100%-E$25)</f>
        <v>0</v>
      </c>
      <c r="I6" s="8">
        <f>C6*4.33*E6</f>
        <v>0</v>
      </c>
      <c r="J6" s="8">
        <f>I6/(100%-E$25)</f>
        <v>0</v>
      </c>
      <c r="K6" s="7">
        <f>(E6*D6)*(1+E$24)</f>
        <v>0</v>
      </c>
      <c r="L6" s="7">
        <f>K6/(100%-E$25)</f>
        <v>0</v>
      </c>
      <c r="M6" s="27">
        <f>L6+L7+L8+L9+L10</f>
        <v>0</v>
      </c>
      <c r="N6" s="27">
        <f>E6*1.2274</f>
        <v>0</v>
      </c>
    </row>
    <row r="7" spans="1:14" ht="20.25" customHeight="1" x14ac:dyDescent="0.3">
      <c r="A7" s="36"/>
      <c r="B7" s="23"/>
      <c r="C7" s="23"/>
      <c r="D7" s="6">
        <f t="shared" ref="D7:D8" si="0">B7*C7*4.33</f>
        <v>0</v>
      </c>
      <c r="E7" s="24"/>
      <c r="F7" s="7">
        <f t="shared" ref="F7:F10" si="1">E7/(100%-E$25)</f>
        <v>0</v>
      </c>
      <c r="G7" s="7">
        <f t="shared" ref="G7:G10" si="2">E7*C7</f>
        <v>0</v>
      </c>
      <c r="H7" s="7">
        <f t="shared" ref="H7:H10" si="3">G7/(100%-E$25)</f>
        <v>0</v>
      </c>
      <c r="I7" s="8">
        <f t="shared" ref="I7:I10" si="4">C7*4.33*E7</f>
        <v>0</v>
      </c>
      <c r="J7" s="8">
        <f t="shared" ref="J7:J10" si="5">I7/(100%-E$25)</f>
        <v>0</v>
      </c>
      <c r="K7" s="7">
        <f t="shared" ref="K7:K10" si="6">(E7*D7)*(1+E$24)</f>
        <v>0</v>
      </c>
      <c r="L7" s="7">
        <f t="shared" ref="L7:L10" si="7">K7/(100%-E26)</f>
        <v>0</v>
      </c>
      <c r="M7" s="27"/>
      <c r="N7" s="27"/>
    </row>
    <row r="8" spans="1:14" ht="20.25" customHeight="1" x14ac:dyDescent="0.3">
      <c r="A8" s="36"/>
      <c r="B8" s="23"/>
      <c r="C8" s="23"/>
      <c r="D8" s="6">
        <f t="shared" si="0"/>
        <v>0</v>
      </c>
      <c r="E8" s="24"/>
      <c r="F8" s="7">
        <f t="shared" si="1"/>
        <v>0</v>
      </c>
      <c r="G8" s="7">
        <f t="shared" si="2"/>
        <v>0</v>
      </c>
      <c r="H8" s="7">
        <f t="shared" si="3"/>
        <v>0</v>
      </c>
      <c r="I8" s="8">
        <f t="shared" si="4"/>
        <v>0</v>
      </c>
      <c r="J8" s="8">
        <f t="shared" si="5"/>
        <v>0</v>
      </c>
      <c r="K8" s="7">
        <f t="shared" si="6"/>
        <v>0</v>
      </c>
      <c r="L8" s="7">
        <f t="shared" si="7"/>
        <v>0</v>
      </c>
      <c r="M8" s="27"/>
      <c r="N8" s="27"/>
    </row>
    <row r="9" spans="1:14" ht="20.25" customHeight="1" x14ac:dyDescent="0.3">
      <c r="A9" s="36"/>
      <c r="B9" s="23"/>
      <c r="C9" s="23"/>
      <c r="D9" s="6">
        <f>B9*C9*5*4.33</f>
        <v>0</v>
      </c>
      <c r="E9" s="24"/>
      <c r="F9" s="7">
        <f t="shared" si="1"/>
        <v>0</v>
      </c>
      <c r="G9" s="7">
        <f t="shared" si="2"/>
        <v>0</v>
      </c>
      <c r="H9" s="7">
        <f t="shared" si="3"/>
        <v>0</v>
      </c>
      <c r="I9" s="8">
        <f t="shared" si="4"/>
        <v>0</v>
      </c>
      <c r="J9" s="8">
        <f t="shared" si="5"/>
        <v>0</v>
      </c>
      <c r="K9" s="7">
        <f t="shared" si="6"/>
        <v>0</v>
      </c>
      <c r="L9" s="7">
        <f t="shared" si="7"/>
        <v>0</v>
      </c>
      <c r="M9" s="27"/>
      <c r="N9" s="27"/>
    </row>
    <row r="10" spans="1:14" ht="20.25" customHeight="1" x14ac:dyDescent="0.3">
      <c r="A10" s="36"/>
      <c r="B10" s="23"/>
      <c r="C10" s="23"/>
      <c r="D10" s="6">
        <f>B10*C10*5*4.33</f>
        <v>0</v>
      </c>
      <c r="E10" s="24"/>
      <c r="F10" s="7">
        <f t="shared" si="1"/>
        <v>0</v>
      </c>
      <c r="G10" s="7">
        <f t="shared" si="2"/>
        <v>0</v>
      </c>
      <c r="H10" s="7">
        <f t="shared" si="3"/>
        <v>0</v>
      </c>
      <c r="I10" s="8">
        <f t="shared" si="4"/>
        <v>0</v>
      </c>
      <c r="J10" s="8">
        <f t="shared" si="5"/>
        <v>0</v>
      </c>
      <c r="K10" s="7">
        <f t="shared" si="6"/>
        <v>0</v>
      </c>
      <c r="L10" s="7">
        <f t="shared" si="7"/>
        <v>0</v>
      </c>
      <c r="M10" s="27"/>
      <c r="N10" s="27"/>
    </row>
    <row r="11" spans="1:14" hidden="1" x14ac:dyDescent="0.3">
      <c r="F11" s="26">
        <f>E11*E28</f>
        <v>0</v>
      </c>
      <c r="K11" s="9">
        <f>SUM(K6:K10)</f>
        <v>0</v>
      </c>
      <c r="L11" s="9">
        <f>SUM(L6:L10)</f>
        <v>0</v>
      </c>
    </row>
    <row r="12" spans="1:14" x14ac:dyDescent="0.3">
      <c r="K12" s="19"/>
      <c r="L12" s="19"/>
    </row>
    <row r="13" spans="1:14" ht="24" customHeight="1" x14ac:dyDescent="0.3">
      <c r="A13" s="28"/>
      <c r="B13" s="28"/>
      <c r="C13" s="28"/>
      <c r="D13" s="28"/>
      <c r="E13" s="28"/>
      <c r="K13" s="22"/>
    </row>
    <row r="14" spans="1:14" ht="11.25" customHeight="1" x14ac:dyDescent="0.3">
      <c r="A14" s="29" t="s">
        <v>14</v>
      </c>
      <c r="B14" s="29"/>
      <c r="C14" s="29"/>
      <c r="D14" s="29"/>
      <c r="E14" s="29"/>
      <c r="F14" s="15"/>
    </row>
    <row r="15" spans="1:14" ht="11.25" customHeight="1" x14ac:dyDescent="0.3">
      <c r="A15" s="32" t="s">
        <v>11</v>
      </c>
      <c r="B15" s="32"/>
      <c r="C15" s="32"/>
      <c r="D15" s="33"/>
      <c r="E15" s="11">
        <v>1.4999999999999999E-2</v>
      </c>
      <c r="F15" s="16"/>
      <c r="K15" s="21"/>
      <c r="L15" s="20"/>
    </row>
    <row r="16" spans="1:14" ht="11.25" customHeight="1" x14ac:dyDescent="0.3">
      <c r="A16" s="32" t="s">
        <v>12</v>
      </c>
      <c r="B16" s="32"/>
      <c r="C16" s="32"/>
      <c r="D16" s="33"/>
      <c r="E16" s="11">
        <v>0.01</v>
      </c>
      <c r="F16" s="16"/>
    </row>
    <row r="17" spans="1:12" ht="11.25" customHeight="1" x14ac:dyDescent="0.3">
      <c r="A17" s="32" t="s">
        <v>9</v>
      </c>
      <c r="B17" s="32"/>
      <c r="C17" s="32"/>
      <c r="D17" s="33"/>
      <c r="E17" s="11">
        <v>0.03</v>
      </c>
      <c r="F17" s="16"/>
    </row>
    <row r="18" spans="1:12" ht="11.25" customHeight="1" x14ac:dyDescent="0.3">
      <c r="A18" s="32" t="s">
        <v>10</v>
      </c>
      <c r="B18" s="32"/>
      <c r="C18" s="32"/>
      <c r="D18" s="33"/>
      <c r="E18" s="11">
        <v>6.4999999999999997E-3</v>
      </c>
      <c r="F18" s="16"/>
    </row>
    <row r="19" spans="1:12" ht="11.25" customHeight="1" x14ac:dyDescent="0.3">
      <c r="A19" s="32" t="s">
        <v>13</v>
      </c>
      <c r="B19" s="32"/>
      <c r="C19" s="32"/>
      <c r="D19" s="33"/>
      <c r="E19" s="25"/>
      <c r="L19" s="20"/>
    </row>
    <row r="20" spans="1:12" ht="11.25" customHeight="1" x14ac:dyDescent="0.3">
      <c r="A20" s="29" t="s">
        <v>15</v>
      </c>
      <c r="B20" s="29"/>
      <c r="C20" s="29"/>
      <c r="D20" s="29"/>
      <c r="E20" s="29"/>
      <c r="F20" s="15"/>
    </row>
    <row r="21" spans="1:12" ht="11.25" customHeight="1" x14ac:dyDescent="0.3">
      <c r="A21" s="32" t="s">
        <v>11</v>
      </c>
      <c r="B21" s="32"/>
      <c r="C21" s="32"/>
      <c r="D21" s="33"/>
      <c r="E21" s="12">
        <v>3.3000000000000002E-2</v>
      </c>
      <c r="F21" s="17"/>
    </row>
    <row r="22" spans="1:12" ht="11.25" customHeight="1" x14ac:dyDescent="0.3">
      <c r="A22" s="32" t="s">
        <v>12</v>
      </c>
      <c r="B22" s="32"/>
      <c r="C22" s="32"/>
      <c r="D22" s="33"/>
      <c r="E22" s="12">
        <v>1.8800000000000001E-2</v>
      </c>
      <c r="F22" s="17"/>
    </row>
    <row r="23" spans="1:12" ht="11.25" customHeight="1" x14ac:dyDescent="0.3">
      <c r="A23" s="32" t="s">
        <v>16</v>
      </c>
      <c r="B23" s="32"/>
      <c r="C23" s="32"/>
      <c r="D23" s="33"/>
      <c r="E23" s="12">
        <v>3.2000000000000001E-2</v>
      </c>
      <c r="F23" s="17"/>
    </row>
    <row r="24" spans="1:12" ht="11.25" customHeight="1" x14ac:dyDescent="0.3">
      <c r="A24" s="33" t="s">
        <v>27</v>
      </c>
      <c r="B24" s="34"/>
      <c r="C24" s="34"/>
      <c r="D24" s="34"/>
      <c r="E24" s="37"/>
      <c r="F24" s="17"/>
    </row>
    <row r="25" spans="1:12" ht="11.25" customHeight="1" x14ac:dyDescent="0.3">
      <c r="A25" s="29" t="s">
        <v>17</v>
      </c>
      <c r="B25" s="29"/>
      <c r="C25" s="29"/>
      <c r="D25" s="35"/>
      <c r="E25" s="13">
        <f>E23+E22+E21+E19+E18+E17+E16+E15</f>
        <v>0.14529999999999998</v>
      </c>
      <c r="F25" s="18"/>
    </row>
    <row r="27" spans="1:12" x14ac:dyDescent="0.3">
      <c r="A27" s="2" t="s">
        <v>25</v>
      </c>
    </row>
  </sheetData>
  <sheetProtection algorithmName="SHA-512" hashValue="AzUb2WHAgsgEpZEB0ZJ+fbJoIB6Pk7863FmQav32woMqqEqPA8MR7stiw64JZl63bSyMpki25TxHr5qGqvxHnQ==" saltValue="56Dsb5/R3JCQUsynljyhVA==" spinCount="100000" sheet="1" objects="1" scenarios="1" selectLockedCells="1"/>
  <mergeCells count="17">
    <mergeCell ref="A24:D24"/>
    <mergeCell ref="A21:D21"/>
    <mergeCell ref="A22:D22"/>
    <mergeCell ref="A23:D23"/>
    <mergeCell ref="A25:D25"/>
    <mergeCell ref="N6:N10"/>
    <mergeCell ref="A13:E13"/>
    <mergeCell ref="A20:E20"/>
    <mergeCell ref="A14:E14"/>
    <mergeCell ref="A2:M2"/>
    <mergeCell ref="B3:D3"/>
    <mergeCell ref="M6:M10"/>
    <mergeCell ref="A15:D15"/>
    <mergeCell ref="A16:D16"/>
    <mergeCell ref="A17:D17"/>
    <mergeCell ref="A18:D18"/>
    <mergeCell ref="A19:D19"/>
  </mergeCells>
  <pageMargins left="0.511811024" right="0.511811024" top="0.78740157499999996" bottom="0.78740157499999996" header="0.31496062000000002" footer="0.31496062000000002"/>
  <pageSetup paperSize="9" scale="50" orientation="landscape" r:id="rId1"/>
  <ignoredErrors>
    <ignoredError sqref="F6:F1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Alexandre Santiago</cp:lastModifiedBy>
  <cp:lastPrinted>2026-04-01T18:44:45Z</cp:lastPrinted>
  <dcterms:created xsi:type="dcterms:W3CDTF">2018-08-16T20:54:17Z</dcterms:created>
  <dcterms:modified xsi:type="dcterms:W3CDTF">2026-04-17T21:28:35Z</dcterms:modified>
</cp:coreProperties>
</file>